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2385" windowWidth="22695" windowHeight="7545" activeTab="1"/>
  </bookViews>
  <sheets>
    <sheet name="RZiS 2019 " sheetId="37" r:id="rId1"/>
    <sheet name="BILANS2018" sheetId="39" r:id="rId2"/>
  </sheets>
  <calcPr calcId="145621"/>
</workbook>
</file>

<file path=xl/calcChain.xml><?xml version="1.0" encoding="utf-8"?>
<calcChain xmlns="http://schemas.openxmlformats.org/spreadsheetml/2006/main">
  <c r="B41" i="39" l="1"/>
  <c r="B21" i="39"/>
  <c r="B15" i="39" l="1"/>
  <c r="C41" i="39"/>
  <c r="C38" i="39" s="1"/>
  <c r="C23" i="39"/>
  <c r="C22" i="39"/>
  <c r="C21" i="39"/>
  <c r="C20" i="39"/>
  <c r="C19" i="39"/>
  <c r="C26" i="39" s="1"/>
  <c r="C13" i="39"/>
  <c r="D28" i="37"/>
  <c r="D27" i="37"/>
  <c r="D21" i="37"/>
  <c r="D20" i="37"/>
  <c r="D16" i="37"/>
  <c r="D15" i="37" s="1"/>
  <c r="D12" i="37"/>
  <c r="D11" i="37"/>
  <c r="D22" i="37" l="1"/>
  <c r="D19" i="37"/>
  <c r="D24" i="37" s="1"/>
  <c r="D29" i="37" s="1"/>
  <c r="D31" i="37" s="1"/>
  <c r="C37" i="39" s="1"/>
  <c r="C33" i="39" s="1"/>
  <c r="C44" i="39" s="1"/>
  <c r="C22" i="37"/>
  <c r="C15" i="37" l="1"/>
  <c r="C11" i="37" l="1"/>
  <c r="C19" i="37" l="1"/>
  <c r="C24" i="37" s="1"/>
  <c r="C29" i="37" s="1"/>
  <c r="C31" i="37" l="1"/>
  <c r="B37" i="39" s="1"/>
  <c r="B38" i="39"/>
  <c r="B19" i="39"/>
  <c r="B13" i="39"/>
  <c r="B33" i="39" l="1"/>
  <c r="B44" i="39" s="1"/>
  <c r="B26" i="39"/>
</calcChain>
</file>

<file path=xl/sharedStrings.xml><?xml version="1.0" encoding="utf-8"?>
<sst xmlns="http://schemas.openxmlformats.org/spreadsheetml/2006/main" count="93" uniqueCount="84">
  <si>
    <t>NIP 5423123959</t>
  </si>
  <si>
    <t>Pozycja</t>
  </si>
  <si>
    <t>Wyszczególnienie</t>
  </si>
  <si>
    <t>Kwota za rok obrotowy (PLN)</t>
  </si>
  <si>
    <t>A.</t>
  </si>
  <si>
    <t>I.</t>
  </si>
  <si>
    <t>II.</t>
  </si>
  <si>
    <t>B.</t>
  </si>
  <si>
    <t>C.</t>
  </si>
  <si>
    <t>D.</t>
  </si>
  <si>
    <t>E.</t>
  </si>
  <si>
    <t>F.</t>
  </si>
  <si>
    <t>G.</t>
  </si>
  <si>
    <t>Przychody finansowe</t>
  </si>
  <si>
    <t>H.</t>
  </si>
  <si>
    <t>J.</t>
  </si>
  <si>
    <t xml:space="preserve">Sporządzono  </t>
  </si>
  <si>
    <t>PASYWA</t>
  </si>
  <si>
    <t>III.</t>
  </si>
  <si>
    <t xml:space="preserve">II. </t>
  </si>
  <si>
    <t>Rachunek zysków i strat</t>
  </si>
  <si>
    <t>Podatek dochodowy</t>
  </si>
  <si>
    <t>AKTYWA</t>
  </si>
  <si>
    <t>Stan aktywów na dzień:</t>
  </si>
  <si>
    <t>Wyszczególnienie aktywów</t>
  </si>
  <si>
    <t>A. AKTYWA TRWAŁE</t>
  </si>
  <si>
    <t xml:space="preserve">    II. Rzeczowe aktywa trwałe</t>
  </si>
  <si>
    <t xml:space="preserve">    V. Długoterminowe rozliczenia międzyokresowe</t>
  </si>
  <si>
    <t>B. AKTYWA OBROTOWE</t>
  </si>
  <si>
    <t xml:space="preserve">    II. Należności krótkoterminowe</t>
  </si>
  <si>
    <t xml:space="preserve">    IV. Krótkoterminowe rozliczenia międzyokresowe</t>
  </si>
  <si>
    <t xml:space="preserve">C.  Należne wpłaty na kapitał (fundusz) podstawowy  </t>
  </si>
  <si>
    <t>Aktywa razem</t>
  </si>
  <si>
    <t>Stan pasywów na dzień:</t>
  </si>
  <si>
    <t>Wyszczególnienie pasywów</t>
  </si>
  <si>
    <t>A. FUNDUSZ WŁASNY</t>
  </si>
  <si>
    <t xml:space="preserve">B. ZOBOWIĄZANIA I REZERWY NA ZOBOWIĄZANIA </t>
  </si>
  <si>
    <t xml:space="preserve">    I. Rezerwy na zobowiązania</t>
  </si>
  <si>
    <t xml:space="preserve">    III. Zobowiązania krótkoterminowe</t>
  </si>
  <si>
    <t xml:space="preserve">    IV. Rozliczenia międzyokresowe</t>
  </si>
  <si>
    <t>Pasywa razem</t>
  </si>
  <si>
    <t>Zarząd Jednostki</t>
  </si>
  <si>
    <t>............................................</t>
  </si>
  <si>
    <t>Pozostałe przychody operacyjne</t>
  </si>
  <si>
    <t>Przychody z działalności statutowej</t>
  </si>
  <si>
    <t>Przychody z nieodpłatnej działalności pożytku publicznego</t>
  </si>
  <si>
    <t>Przychody z odpłatnej działalności pożytku publicznego</t>
  </si>
  <si>
    <t>Przychody z pozostalej działalności statutowej</t>
  </si>
  <si>
    <t>Koszty działalności Statutowej</t>
  </si>
  <si>
    <t>Koszty odpłatnej działalności pożytku publicznego</t>
  </si>
  <si>
    <t>Koszty nieodpłatnej działalności pożytku publicznego</t>
  </si>
  <si>
    <t>Koszty pozostalej działalności statutowej</t>
  </si>
  <si>
    <t>Zysk (strata) z działalności statutowej (A-B)</t>
  </si>
  <si>
    <t>Przychody z działalności gospodarczej</t>
  </si>
  <si>
    <t>Koszty działalności gospodarczej</t>
  </si>
  <si>
    <t>Zysk (strata) z działalności gospodarczej (D-E)</t>
  </si>
  <si>
    <t>Koszty ogólnego zarządu</t>
  </si>
  <si>
    <t>Zysk (strata) z działaności operacyjnej (C+F-G)</t>
  </si>
  <si>
    <t>K.</t>
  </si>
  <si>
    <t>L.</t>
  </si>
  <si>
    <t>Koszty finansowe</t>
  </si>
  <si>
    <t>Zysk /strata brutto (H+I-J+K-L)</t>
  </si>
  <si>
    <t>M.</t>
  </si>
  <si>
    <t xml:space="preserve">N. </t>
  </si>
  <si>
    <t>O.</t>
  </si>
  <si>
    <t>Zysk (strata) netto (M-N)</t>
  </si>
  <si>
    <t>Pozostałe koszty operacyjne</t>
  </si>
  <si>
    <t xml:space="preserve">    I. Wartości niematerialne i prawne</t>
  </si>
  <si>
    <t xml:space="preserve">    III. Należności długoterminowe</t>
  </si>
  <si>
    <t xml:space="preserve">    IV. Inwestycje długoterminowe</t>
  </si>
  <si>
    <t xml:space="preserve">    I. Zapasy</t>
  </si>
  <si>
    <t xml:space="preserve">    III. Inwestycje krótkoterminowe</t>
  </si>
  <si>
    <t>na podstawie załącznika nr 6 - ustawy o rachunkowości</t>
  </si>
  <si>
    <t xml:space="preserve">    I. Fundusz statutowy</t>
  </si>
  <si>
    <t xml:space="preserve">    II.  Pozostałe fundusze</t>
  </si>
  <si>
    <t xml:space="preserve">    III. Zysk (strata) z lat ubiegłych</t>
  </si>
  <si>
    <t xml:space="preserve">    IV. Zysk (strata) netto</t>
  </si>
  <si>
    <t xml:space="preserve">    II. Zobowiązania długoterminowe </t>
  </si>
  <si>
    <t>zg. z załącznikiem nr 6 do ustawy o rachunkowości</t>
  </si>
  <si>
    <t>Fundacja im. Księcia Konstantego Ostrogskiego</t>
  </si>
  <si>
    <t>ul. Skladowa 9</t>
  </si>
  <si>
    <t>15-399 Białystok</t>
  </si>
  <si>
    <t>Białystok, dnia 30.06.2020 r.</t>
  </si>
  <si>
    <t>BILANS sporządzony na dzień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</si>
</sst>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[Red]\-#,##0.00\ "/>
  </numFmts>
  <fonts count="16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Verdana"/>
      <family val="2"/>
    </font>
    <font>
      <sz val="9"/>
      <name val="Verdana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Border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0" xfId="0" applyFont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0" fillId="0" borderId="0" xfId="0"/>
    <xf numFmtId="4" fontId="0" fillId="0" borderId="0" xfId="0" applyNumberFormat="1"/>
    <xf numFmtId="0" fontId="0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Font="1" applyBorder="1" applyAlignment="1">
      <alignment horizontal="right"/>
    </xf>
    <xf numFmtId="4" fontId="0" fillId="0" borderId="0" xfId="0" applyNumberFormat="1" applyFont="1"/>
    <xf numFmtId="4" fontId="0" fillId="0" borderId="1" xfId="0" applyNumberFormat="1" applyFont="1" applyBorder="1"/>
    <xf numFmtId="0" fontId="8" fillId="0" borderId="0" xfId="0" applyFont="1"/>
    <xf numFmtId="0" fontId="10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0" fontId="8" fillId="0" borderId="0" xfId="0" applyFont="1" applyBorder="1"/>
    <xf numFmtId="164" fontId="4" fillId="0" borderId="1" xfId="0" applyNumberFormat="1" applyFont="1" applyBorder="1"/>
    <xf numFmtId="4" fontId="0" fillId="0" borderId="0" xfId="0" applyNumberFormat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2" fillId="0" borderId="0" xfId="0" applyFont="1" applyFill="1"/>
    <xf numFmtId="0" fontId="13" fillId="0" borderId="0" xfId="0" applyFont="1" applyAlignment="1">
      <alignment horizontal="left"/>
    </xf>
    <xf numFmtId="0" fontId="12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0" fontId="14" fillId="0" borderId="0" xfId="0" applyFont="1" applyFill="1"/>
    <xf numFmtId="0" fontId="5" fillId="0" borderId="0" xfId="0" applyFont="1" applyFill="1"/>
    <xf numFmtId="0" fontId="13" fillId="0" borderId="0" xfId="0" applyFont="1" applyFill="1" applyAlignment="1">
      <alignment horizontal="centerContinuous"/>
    </xf>
    <xf numFmtId="0" fontId="13" fillId="0" borderId="0" xfId="0" applyFont="1"/>
    <xf numFmtId="14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Border="1"/>
    <xf numFmtId="4" fontId="5" fillId="0" borderId="15" xfId="0" applyNumberFormat="1" applyFont="1" applyFill="1" applyBorder="1" applyAlignment="1"/>
    <xf numFmtId="0" fontId="13" fillId="0" borderId="10" xfId="0" applyFont="1" applyBorder="1" applyAlignment="1">
      <alignment vertical="center"/>
    </xf>
    <xf numFmtId="4" fontId="13" fillId="0" borderId="10" xfId="5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13" fillId="0" borderId="10" xfId="5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4" fontId="13" fillId="0" borderId="14" xfId="5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164" fontId="0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</cellXfs>
  <cellStyles count="6">
    <cellStyle name="Dziesiętny" xfId="5" builtinId="3"/>
    <cellStyle name="Normalny" xfId="0" builtinId="0" customBuiltin="1"/>
    <cellStyle name="Normalny 2" xfId="1"/>
    <cellStyle name="Normalny 5" xfId="4"/>
    <cellStyle name="Procentowy 2" xfId="2"/>
    <cellStyle name="Procentow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4" workbookViewId="0">
      <selection activeCell="D4" sqref="D1:D1048576"/>
    </sheetView>
  </sheetViews>
  <sheetFormatPr defaultRowHeight="15"/>
  <cols>
    <col min="1" max="1" width="7.42578125" style="9" customWidth="1"/>
    <col min="2" max="2" width="55" style="9" customWidth="1"/>
    <col min="3" max="4" width="19.7109375" style="10" customWidth="1"/>
    <col min="5" max="5" width="11.42578125" style="9" bestFit="1" customWidth="1"/>
    <col min="6" max="6" width="9.140625" style="9"/>
    <col min="7" max="7" width="12.28515625" style="10" customWidth="1"/>
    <col min="8" max="8" width="9.140625" style="9" customWidth="1"/>
    <col min="9" max="9" width="13" style="9" customWidth="1"/>
    <col min="10" max="10" width="9.140625" style="9" customWidth="1"/>
    <col min="11" max="16384" width="9.140625" style="9"/>
  </cols>
  <sheetData>
    <row r="1" spans="1:7">
      <c r="A1" s="9" t="s">
        <v>79</v>
      </c>
    </row>
    <row r="2" spans="1:7">
      <c r="A2" s="9" t="s">
        <v>80</v>
      </c>
    </row>
    <row r="3" spans="1:7">
      <c r="A3" s="9" t="s">
        <v>81</v>
      </c>
    </row>
    <row r="4" spans="1:7">
      <c r="A4" s="9" t="s">
        <v>0</v>
      </c>
    </row>
    <row r="6" spans="1:7" ht="15.75">
      <c r="A6" s="66" t="s">
        <v>20</v>
      </c>
      <c r="B6" s="66"/>
      <c r="C6" s="66"/>
      <c r="D6" s="66"/>
    </row>
    <row r="7" spans="1:7">
      <c r="A7" s="67" t="s">
        <v>78</v>
      </c>
      <c r="B7" s="67"/>
      <c r="C7" s="67"/>
      <c r="D7" s="67"/>
    </row>
    <row r="9" spans="1:7" s="2" customFormat="1" ht="15" customHeight="1">
      <c r="A9" s="68" t="s">
        <v>1</v>
      </c>
      <c r="B9" s="69" t="s">
        <v>2</v>
      </c>
      <c r="C9" s="70" t="s">
        <v>3</v>
      </c>
      <c r="D9" s="71"/>
      <c r="G9" s="24"/>
    </row>
    <row r="10" spans="1:7" s="2" customFormat="1">
      <c r="A10" s="68"/>
      <c r="B10" s="69"/>
      <c r="C10" s="3">
        <v>2019</v>
      </c>
      <c r="D10" s="3">
        <v>2018</v>
      </c>
      <c r="G10" s="24"/>
    </row>
    <row r="11" spans="1:7" s="6" customFormat="1" ht="20.100000000000001" customHeight="1">
      <c r="A11" s="4" t="s">
        <v>4</v>
      </c>
      <c r="B11" s="13" t="s">
        <v>44</v>
      </c>
      <c r="C11" s="5">
        <f>SUM(C12:C14)</f>
        <v>1223117.7</v>
      </c>
      <c r="D11" s="5">
        <f>SUM(D12:D14)</f>
        <v>1241754.6499999999</v>
      </c>
      <c r="E11" s="1"/>
      <c r="G11" s="1"/>
    </row>
    <row r="12" spans="1:7" ht="20.100000000000001" customHeight="1">
      <c r="A12" s="7" t="s">
        <v>5</v>
      </c>
      <c r="B12" s="14" t="s">
        <v>45</v>
      </c>
      <c r="C12" s="8">
        <v>986512.83</v>
      </c>
      <c r="D12" s="8">
        <f>71609.25+849450+75247.28</f>
        <v>996306.53</v>
      </c>
    </row>
    <row r="13" spans="1:7" ht="20.100000000000001" customHeight="1">
      <c r="A13" s="7" t="s">
        <v>6</v>
      </c>
      <c r="B13" s="14" t="s">
        <v>46</v>
      </c>
      <c r="C13" s="8">
        <v>236604.87</v>
      </c>
      <c r="D13" s="8">
        <v>245448.12</v>
      </c>
    </row>
    <row r="14" spans="1:7" ht="20.100000000000001" customHeight="1">
      <c r="A14" s="7" t="s">
        <v>18</v>
      </c>
      <c r="B14" s="14" t="s">
        <v>47</v>
      </c>
      <c r="C14" s="8"/>
      <c r="D14" s="8"/>
    </row>
    <row r="15" spans="1:7" s="6" customFormat="1" ht="20.100000000000001" customHeight="1">
      <c r="A15" s="4" t="s">
        <v>7</v>
      </c>
      <c r="B15" s="13" t="s">
        <v>48</v>
      </c>
      <c r="C15" s="5">
        <f>SUM(C16:C18)</f>
        <v>1208802.28</v>
      </c>
      <c r="D15" s="5">
        <f>SUM(D16:D18)</f>
        <v>1239553.45</v>
      </c>
      <c r="E15" s="1"/>
      <c r="G15" s="1"/>
    </row>
    <row r="16" spans="1:7" s="11" customFormat="1" ht="20.100000000000001" customHeight="1">
      <c r="A16" s="15" t="s">
        <v>5</v>
      </c>
      <c r="B16" s="14" t="s">
        <v>50</v>
      </c>
      <c r="C16" s="17">
        <v>913323.24</v>
      </c>
      <c r="D16" s="17">
        <f>814.7+900049.68</f>
        <v>900864.38</v>
      </c>
      <c r="E16" s="16"/>
      <c r="G16" s="16"/>
    </row>
    <row r="17" spans="1:7" ht="20.100000000000001" customHeight="1">
      <c r="A17" s="7" t="s">
        <v>19</v>
      </c>
      <c r="B17" s="14" t="s">
        <v>49</v>
      </c>
      <c r="C17" s="8">
        <v>295479.03999999998</v>
      </c>
      <c r="D17" s="8">
        <v>338689.07</v>
      </c>
    </row>
    <row r="18" spans="1:7" ht="20.100000000000001" customHeight="1">
      <c r="A18" s="7" t="s">
        <v>18</v>
      </c>
      <c r="B18" s="14" t="s">
        <v>51</v>
      </c>
      <c r="C18" s="8"/>
      <c r="D18" s="8"/>
    </row>
    <row r="19" spans="1:7" s="6" customFormat="1" ht="20.100000000000001" customHeight="1">
      <c r="A19" s="4" t="s">
        <v>8</v>
      </c>
      <c r="B19" s="13" t="s">
        <v>52</v>
      </c>
      <c r="C19" s="23">
        <f>C11-C15</f>
        <v>14315.419999999925</v>
      </c>
      <c r="D19" s="23">
        <f>D11-D15</f>
        <v>2201.1999999999534</v>
      </c>
      <c r="G19" s="1"/>
    </row>
    <row r="20" spans="1:7" s="11" customFormat="1" ht="20.100000000000001" customHeight="1">
      <c r="A20" s="63" t="s">
        <v>9</v>
      </c>
      <c r="B20" s="64" t="s">
        <v>53</v>
      </c>
      <c r="C20" s="17">
        <v>218375.51</v>
      </c>
      <c r="D20" s="17">
        <f>2463.41+94229.19+309.53+43935.27</f>
        <v>140937.4</v>
      </c>
      <c r="G20" s="16"/>
    </row>
    <row r="21" spans="1:7" s="11" customFormat="1" ht="20.100000000000001" customHeight="1">
      <c r="A21" s="63" t="s">
        <v>10</v>
      </c>
      <c r="B21" s="64" t="s">
        <v>54</v>
      </c>
      <c r="C21" s="17">
        <v>160499.38</v>
      </c>
      <c r="D21" s="17">
        <f>90104.71-52</f>
        <v>90052.71</v>
      </c>
      <c r="G21" s="16"/>
    </row>
    <row r="22" spans="1:7" s="6" customFormat="1" ht="20.100000000000001" customHeight="1">
      <c r="A22" s="4" t="s">
        <v>11</v>
      </c>
      <c r="B22" s="13" t="s">
        <v>55</v>
      </c>
      <c r="C22" s="23">
        <f>C20-C21</f>
        <v>57876.130000000005</v>
      </c>
      <c r="D22" s="23">
        <f>D20-D21</f>
        <v>50884.689999999988</v>
      </c>
      <c r="G22" s="1"/>
    </row>
    <row r="23" spans="1:7" s="11" customFormat="1" ht="20.100000000000001" customHeight="1">
      <c r="A23" s="63" t="s">
        <v>12</v>
      </c>
      <c r="B23" s="64" t="s">
        <v>56</v>
      </c>
      <c r="C23" s="65">
        <v>99471.4</v>
      </c>
      <c r="D23" s="65">
        <v>41614.480000000003</v>
      </c>
      <c r="G23" s="16"/>
    </row>
    <row r="24" spans="1:7" s="6" customFormat="1" ht="20.100000000000001" customHeight="1">
      <c r="A24" s="4" t="s">
        <v>14</v>
      </c>
      <c r="B24" s="13" t="s">
        <v>57</v>
      </c>
      <c r="C24" s="23">
        <f>C19+C22-C23</f>
        <v>-27279.850000000064</v>
      </c>
      <c r="D24" s="23">
        <f>D19+D22-D23</f>
        <v>11471.409999999938</v>
      </c>
      <c r="G24" s="1"/>
    </row>
    <row r="25" spans="1:7" s="11" customFormat="1" ht="20.100000000000001" customHeight="1">
      <c r="A25" s="63" t="s">
        <v>5</v>
      </c>
      <c r="B25" s="64" t="s">
        <v>43</v>
      </c>
      <c r="C25" s="17">
        <v>556233.63</v>
      </c>
      <c r="D25" s="17">
        <v>527729</v>
      </c>
      <c r="G25" s="16"/>
    </row>
    <row r="26" spans="1:7" s="11" customFormat="1" ht="20.100000000000001" customHeight="1">
      <c r="A26" s="63" t="s">
        <v>15</v>
      </c>
      <c r="B26" s="64" t="s">
        <v>66</v>
      </c>
      <c r="C26" s="17">
        <v>12904.44</v>
      </c>
      <c r="D26" s="17">
        <v>130.69999999999999</v>
      </c>
      <c r="G26" s="16"/>
    </row>
    <row r="27" spans="1:7" s="11" customFormat="1" ht="20.100000000000001" customHeight="1">
      <c r="A27" s="63" t="s">
        <v>58</v>
      </c>
      <c r="B27" s="64" t="s">
        <v>13</v>
      </c>
      <c r="C27" s="17">
        <v>2849.26</v>
      </c>
      <c r="D27" s="17">
        <f>2560.14+1353.92</f>
        <v>3914.06</v>
      </c>
      <c r="G27" s="16"/>
    </row>
    <row r="28" spans="1:7" s="11" customFormat="1" ht="20.100000000000001" customHeight="1">
      <c r="A28" s="63" t="s">
        <v>59</v>
      </c>
      <c r="B28" s="64" t="s">
        <v>60</v>
      </c>
      <c r="C28" s="17">
        <v>360.02</v>
      </c>
      <c r="D28" s="17">
        <f>14.98</f>
        <v>14.98</v>
      </c>
      <c r="G28" s="16"/>
    </row>
    <row r="29" spans="1:7" s="6" customFormat="1" ht="20.100000000000001" customHeight="1">
      <c r="A29" s="4" t="s">
        <v>62</v>
      </c>
      <c r="B29" s="13" t="s">
        <v>61</v>
      </c>
      <c r="C29" s="23">
        <f>C24+C25-C26+C27-C28</f>
        <v>518538.5799999999</v>
      </c>
      <c r="D29" s="23">
        <f>D24+D25-D26+D27-D28</f>
        <v>542968.79</v>
      </c>
      <c r="G29" s="1"/>
    </row>
    <row r="30" spans="1:7" s="11" customFormat="1" ht="20.100000000000001" customHeight="1">
      <c r="A30" s="63" t="s">
        <v>63</v>
      </c>
      <c r="B30" s="64" t="s">
        <v>21</v>
      </c>
      <c r="C30" s="17">
        <v>23</v>
      </c>
      <c r="D30" s="17">
        <v>0</v>
      </c>
      <c r="G30" s="16"/>
    </row>
    <row r="31" spans="1:7" s="6" customFormat="1" ht="20.100000000000001" customHeight="1">
      <c r="A31" s="4" t="s">
        <v>64</v>
      </c>
      <c r="B31" s="13" t="s">
        <v>65</v>
      </c>
      <c r="C31" s="23">
        <f>C29-C30</f>
        <v>518515.5799999999</v>
      </c>
      <c r="D31" s="23">
        <f>D29-D30</f>
        <v>542968.79</v>
      </c>
      <c r="G31" s="1"/>
    </row>
    <row r="33" spans="1:9">
      <c r="A33" s="9" t="s">
        <v>16</v>
      </c>
      <c r="C33" s="9"/>
      <c r="D33" s="9"/>
    </row>
    <row r="34" spans="1:9">
      <c r="A34" s="9" t="s">
        <v>82</v>
      </c>
      <c r="C34" s="9"/>
      <c r="D34" s="9"/>
    </row>
    <row r="39" spans="1:9">
      <c r="I39" s="10"/>
    </row>
    <row r="44" spans="1:9">
      <c r="I44" s="10"/>
    </row>
    <row r="49" spans="7:7" s="9" customFormat="1">
      <c r="G49" s="10"/>
    </row>
    <row r="50" spans="7:7" s="9" customFormat="1">
      <c r="G50" s="10"/>
    </row>
    <row r="51" spans="7:7" s="9" customFormat="1">
      <c r="G51" s="10"/>
    </row>
    <row r="52" spans="7:7" s="9" customFormat="1">
      <c r="G52" s="10"/>
    </row>
    <row r="55" spans="7:7" s="9" customFormat="1">
      <c r="G55" s="10"/>
    </row>
    <row r="57" spans="7:7" s="9" customFormat="1">
      <c r="G57" s="10"/>
    </row>
    <row r="59" spans="7:7" s="9" customFormat="1">
      <c r="G59" s="10"/>
    </row>
  </sheetData>
  <mergeCells count="5">
    <mergeCell ref="A6:D6"/>
    <mergeCell ref="A7:D7"/>
    <mergeCell ref="A9:A10"/>
    <mergeCell ref="B9:B10"/>
    <mergeCell ref="C9:D9"/>
  </mergeCells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8"/>
  <sheetViews>
    <sheetView tabSelected="1" topLeftCell="A19" workbookViewId="0">
      <selection activeCell="D22" sqref="D22"/>
    </sheetView>
  </sheetViews>
  <sheetFormatPr defaultRowHeight="11.25"/>
  <cols>
    <col min="1" max="1" width="69.28515625" style="18" customWidth="1"/>
    <col min="2" max="3" width="15.7109375" style="25" customWidth="1"/>
    <col min="4" max="4" width="13.85546875" style="18" bestFit="1" customWidth="1"/>
    <col min="5" max="211" width="9.140625" style="18"/>
    <col min="212" max="212" width="69.28515625" style="18" customWidth="1"/>
    <col min="213" max="213" width="14.28515625" style="18" customWidth="1"/>
    <col min="214" max="214" width="14.7109375" style="18" bestFit="1" customWidth="1"/>
    <col min="215" max="215" width="13.85546875" style="18" bestFit="1" customWidth="1"/>
    <col min="216" max="216" width="13.140625" style="18" bestFit="1" customWidth="1"/>
    <col min="217" max="217" width="16.5703125" style="18" bestFit="1" customWidth="1"/>
    <col min="218" max="218" width="11.42578125" style="18" bestFit="1" customWidth="1"/>
    <col min="219" max="219" width="9.28515625" style="18" bestFit="1" customWidth="1"/>
    <col min="220" max="220" width="9.5703125" style="18" bestFit="1" customWidth="1"/>
    <col min="221" max="221" width="10.7109375" style="18" bestFit="1" customWidth="1"/>
    <col min="222" max="467" width="9.140625" style="18"/>
    <col min="468" max="468" width="69.28515625" style="18" customWidth="1"/>
    <col min="469" max="469" width="14.28515625" style="18" customWidth="1"/>
    <col min="470" max="470" width="14.7109375" style="18" bestFit="1" customWidth="1"/>
    <col min="471" max="471" width="13.85546875" style="18" bestFit="1" customWidth="1"/>
    <col min="472" max="472" width="13.140625" style="18" bestFit="1" customWidth="1"/>
    <col min="473" max="473" width="16.5703125" style="18" bestFit="1" customWidth="1"/>
    <col min="474" max="474" width="11.42578125" style="18" bestFit="1" customWidth="1"/>
    <col min="475" max="475" width="9.28515625" style="18" bestFit="1" customWidth="1"/>
    <col min="476" max="476" width="9.5703125" style="18" bestFit="1" customWidth="1"/>
    <col min="477" max="477" width="10.7109375" style="18" bestFit="1" customWidth="1"/>
    <col min="478" max="723" width="9.140625" style="18"/>
    <col min="724" max="724" width="69.28515625" style="18" customWidth="1"/>
    <col min="725" max="725" width="14.28515625" style="18" customWidth="1"/>
    <col min="726" max="726" width="14.7109375" style="18" bestFit="1" customWidth="1"/>
    <col min="727" max="727" width="13.85546875" style="18" bestFit="1" customWidth="1"/>
    <col min="728" max="728" width="13.140625" style="18" bestFit="1" customWidth="1"/>
    <col min="729" max="729" width="16.5703125" style="18" bestFit="1" customWidth="1"/>
    <col min="730" max="730" width="11.42578125" style="18" bestFit="1" customWidth="1"/>
    <col min="731" max="731" width="9.28515625" style="18" bestFit="1" customWidth="1"/>
    <col min="732" max="732" width="9.5703125" style="18" bestFit="1" customWidth="1"/>
    <col min="733" max="733" width="10.7109375" style="18" bestFit="1" customWidth="1"/>
    <col min="734" max="979" width="9.140625" style="18"/>
    <col min="980" max="980" width="69.28515625" style="18" customWidth="1"/>
    <col min="981" max="981" width="14.28515625" style="18" customWidth="1"/>
    <col min="982" max="982" width="14.7109375" style="18" bestFit="1" customWidth="1"/>
    <col min="983" max="983" width="13.85546875" style="18" bestFit="1" customWidth="1"/>
    <col min="984" max="984" width="13.140625" style="18" bestFit="1" customWidth="1"/>
    <col min="985" max="985" width="16.5703125" style="18" bestFit="1" customWidth="1"/>
    <col min="986" max="986" width="11.42578125" style="18" bestFit="1" customWidth="1"/>
    <col min="987" max="987" width="9.28515625" style="18" bestFit="1" customWidth="1"/>
    <col min="988" max="988" width="9.5703125" style="18" bestFit="1" customWidth="1"/>
    <col min="989" max="989" width="10.7109375" style="18" bestFit="1" customWidth="1"/>
    <col min="990" max="1235" width="9.140625" style="18"/>
    <col min="1236" max="1236" width="69.28515625" style="18" customWidth="1"/>
    <col min="1237" max="1237" width="14.28515625" style="18" customWidth="1"/>
    <col min="1238" max="1238" width="14.7109375" style="18" bestFit="1" customWidth="1"/>
    <col min="1239" max="1239" width="13.85546875" style="18" bestFit="1" customWidth="1"/>
    <col min="1240" max="1240" width="13.140625" style="18" bestFit="1" customWidth="1"/>
    <col min="1241" max="1241" width="16.5703125" style="18" bestFit="1" customWidth="1"/>
    <col min="1242" max="1242" width="11.42578125" style="18" bestFit="1" customWidth="1"/>
    <col min="1243" max="1243" width="9.28515625" style="18" bestFit="1" customWidth="1"/>
    <col min="1244" max="1244" width="9.5703125" style="18" bestFit="1" customWidth="1"/>
    <col min="1245" max="1245" width="10.7109375" style="18" bestFit="1" customWidth="1"/>
    <col min="1246" max="1491" width="9.140625" style="18"/>
    <col min="1492" max="1492" width="69.28515625" style="18" customWidth="1"/>
    <col min="1493" max="1493" width="14.28515625" style="18" customWidth="1"/>
    <col min="1494" max="1494" width="14.7109375" style="18" bestFit="1" customWidth="1"/>
    <col min="1495" max="1495" width="13.85546875" style="18" bestFit="1" customWidth="1"/>
    <col min="1496" max="1496" width="13.140625" style="18" bestFit="1" customWidth="1"/>
    <col min="1497" max="1497" width="16.5703125" style="18" bestFit="1" customWidth="1"/>
    <col min="1498" max="1498" width="11.42578125" style="18" bestFit="1" customWidth="1"/>
    <col min="1499" max="1499" width="9.28515625" style="18" bestFit="1" customWidth="1"/>
    <col min="1500" max="1500" width="9.5703125" style="18" bestFit="1" customWidth="1"/>
    <col min="1501" max="1501" width="10.7109375" style="18" bestFit="1" customWidth="1"/>
    <col min="1502" max="1747" width="9.140625" style="18"/>
    <col min="1748" max="1748" width="69.28515625" style="18" customWidth="1"/>
    <col min="1749" max="1749" width="14.28515625" style="18" customWidth="1"/>
    <col min="1750" max="1750" width="14.7109375" style="18" bestFit="1" customWidth="1"/>
    <col min="1751" max="1751" width="13.85546875" style="18" bestFit="1" customWidth="1"/>
    <col min="1752" max="1752" width="13.140625" style="18" bestFit="1" customWidth="1"/>
    <col min="1753" max="1753" width="16.5703125" style="18" bestFit="1" customWidth="1"/>
    <col min="1754" max="1754" width="11.42578125" style="18" bestFit="1" customWidth="1"/>
    <col min="1755" max="1755" width="9.28515625" style="18" bestFit="1" customWidth="1"/>
    <col min="1756" max="1756" width="9.5703125" style="18" bestFit="1" customWidth="1"/>
    <col min="1757" max="1757" width="10.7109375" style="18" bestFit="1" customWidth="1"/>
    <col min="1758" max="2003" width="9.140625" style="18"/>
    <col min="2004" max="2004" width="69.28515625" style="18" customWidth="1"/>
    <col min="2005" max="2005" width="14.28515625" style="18" customWidth="1"/>
    <col min="2006" max="2006" width="14.7109375" style="18" bestFit="1" customWidth="1"/>
    <col min="2007" max="2007" width="13.85546875" style="18" bestFit="1" customWidth="1"/>
    <col min="2008" max="2008" width="13.140625" style="18" bestFit="1" customWidth="1"/>
    <col min="2009" max="2009" width="16.5703125" style="18" bestFit="1" customWidth="1"/>
    <col min="2010" max="2010" width="11.42578125" style="18" bestFit="1" customWidth="1"/>
    <col min="2011" max="2011" width="9.28515625" style="18" bestFit="1" customWidth="1"/>
    <col min="2012" max="2012" width="9.5703125" style="18" bestFit="1" customWidth="1"/>
    <col min="2013" max="2013" width="10.7109375" style="18" bestFit="1" customWidth="1"/>
    <col min="2014" max="2259" width="9.140625" style="18"/>
    <col min="2260" max="2260" width="69.28515625" style="18" customWidth="1"/>
    <col min="2261" max="2261" width="14.28515625" style="18" customWidth="1"/>
    <col min="2262" max="2262" width="14.7109375" style="18" bestFit="1" customWidth="1"/>
    <col min="2263" max="2263" width="13.85546875" style="18" bestFit="1" customWidth="1"/>
    <col min="2264" max="2264" width="13.140625" style="18" bestFit="1" customWidth="1"/>
    <col min="2265" max="2265" width="16.5703125" style="18" bestFit="1" customWidth="1"/>
    <col min="2266" max="2266" width="11.42578125" style="18" bestFit="1" customWidth="1"/>
    <col min="2267" max="2267" width="9.28515625" style="18" bestFit="1" customWidth="1"/>
    <col min="2268" max="2268" width="9.5703125" style="18" bestFit="1" customWidth="1"/>
    <col min="2269" max="2269" width="10.7109375" style="18" bestFit="1" customWidth="1"/>
    <col min="2270" max="2515" width="9.140625" style="18"/>
    <col min="2516" max="2516" width="69.28515625" style="18" customWidth="1"/>
    <col min="2517" max="2517" width="14.28515625" style="18" customWidth="1"/>
    <col min="2518" max="2518" width="14.7109375" style="18" bestFit="1" customWidth="1"/>
    <col min="2519" max="2519" width="13.85546875" style="18" bestFit="1" customWidth="1"/>
    <col min="2520" max="2520" width="13.140625" style="18" bestFit="1" customWidth="1"/>
    <col min="2521" max="2521" width="16.5703125" style="18" bestFit="1" customWidth="1"/>
    <col min="2522" max="2522" width="11.42578125" style="18" bestFit="1" customWidth="1"/>
    <col min="2523" max="2523" width="9.28515625" style="18" bestFit="1" customWidth="1"/>
    <col min="2524" max="2524" width="9.5703125" style="18" bestFit="1" customWidth="1"/>
    <col min="2525" max="2525" width="10.7109375" style="18" bestFit="1" customWidth="1"/>
    <col min="2526" max="2771" width="9.140625" style="18"/>
    <col min="2772" max="2772" width="69.28515625" style="18" customWidth="1"/>
    <col min="2773" max="2773" width="14.28515625" style="18" customWidth="1"/>
    <col min="2774" max="2774" width="14.7109375" style="18" bestFit="1" customWidth="1"/>
    <col min="2775" max="2775" width="13.85546875" style="18" bestFit="1" customWidth="1"/>
    <col min="2776" max="2776" width="13.140625" style="18" bestFit="1" customWidth="1"/>
    <col min="2777" max="2777" width="16.5703125" style="18" bestFit="1" customWidth="1"/>
    <col min="2778" max="2778" width="11.42578125" style="18" bestFit="1" customWidth="1"/>
    <col min="2779" max="2779" width="9.28515625" style="18" bestFit="1" customWidth="1"/>
    <col min="2780" max="2780" width="9.5703125" style="18" bestFit="1" customWidth="1"/>
    <col min="2781" max="2781" width="10.7109375" style="18" bestFit="1" customWidth="1"/>
    <col min="2782" max="3027" width="9.140625" style="18"/>
    <col min="3028" max="3028" width="69.28515625" style="18" customWidth="1"/>
    <col min="3029" max="3029" width="14.28515625" style="18" customWidth="1"/>
    <col min="3030" max="3030" width="14.7109375" style="18" bestFit="1" customWidth="1"/>
    <col min="3031" max="3031" width="13.85546875" style="18" bestFit="1" customWidth="1"/>
    <col min="3032" max="3032" width="13.140625" style="18" bestFit="1" customWidth="1"/>
    <col min="3033" max="3033" width="16.5703125" style="18" bestFit="1" customWidth="1"/>
    <col min="3034" max="3034" width="11.42578125" style="18" bestFit="1" customWidth="1"/>
    <col min="3035" max="3035" width="9.28515625" style="18" bestFit="1" customWidth="1"/>
    <col min="3036" max="3036" width="9.5703125" style="18" bestFit="1" customWidth="1"/>
    <col min="3037" max="3037" width="10.7109375" style="18" bestFit="1" customWidth="1"/>
    <col min="3038" max="3283" width="9.140625" style="18"/>
    <col min="3284" max="3284" width="69.28515625" style="18" customWidth="1"/>
    <col min="3285" max="3285" width="14.28515625" style="18" customWidth="1"/>
    <col min="3286" max="3286" width="14.7109375" style="18" bestFit="1" customWidth="1"/>
    <col min="3287" max="3287" width="13.85546875" style="18" bestFit="1" customWidth="1"/>
    <col min="3288" max="3288" width="13.140625" style="18" bestFit="1" customWidth="1"/>
    <col min="3289" max="3289" width="16.5703125" style="18" bestFit="1" customWidth="1"/>
    <col min="3290" max="3290" width="11.42578125" style="18" bestFit="1" customWidth="1"/>
    <col min="3291" max="3291" width="9.28515625" style="18" bestFit="1" customWidth="1"/>
    <col min="3292" max="3292" width="9.5703125" style="18" bestFit="1" customWidth="1"/>
    <col min="3293" max="3293" width="10.7109375" style="18" bestFit="1" customWidth="1"/>
    <col min="3294" max="3539" width="9.140625" style="18"/>
    <col min="3540" max="3540" width="69.28515625" style="18" customWidth="1"/>
    <col min="3541" max="3541" width="14.28515625" style="18" customWidth="1"/>
    <col min="3542" max="3542" width="14.7109375" style="18" bestFit="1" customWidth="1"/>
    <col min="3543" max="3543" width="13.85546875" style="18" bestFit="1" customWidth="1"/>
    <col min="3544" max="3544" width="13.140625" style="18" bestFit="1" customWidth="1"/>
    <col min="3545" max="3545" width="16.5703125" style="18" bestFit="1" customWidth="1"/>
    <col min="3546" max="3546" width="11.42578125" style="18" bestFit="1" customWidth="1"/>
    <col min="3547" max="3547" width="9.28515625" style="18" bestFit="1" customWidth="1"/>
    <col min="3548" max="3548" width="9.5703125" style="18" bestFit="1" customWidth="1"/>
    <col min="3549" max="3549" width="10.7109375" style="18" bestFit="1" customWidth="1"/>
    <col min="3550" max="3795" width="9.140625" style="18"/>
    <col min="3796" max="3796" width="69.28515625" style="18" customWidth="1"/>
    <col min="3797" max="3797" width="14.28515625" style="18" customWidth="1"/>
    <col min="3798" max="3798" width="14.7109375" style="18" bestFit="1" customWidth="1"/>
    <col min="3799" max="3799" width="13.85546875" style="18" bestFit="1" customWidth="1"/>
    <col min="3800" max="3800" width="13.140625" style="18" bestFit="1" customWidth="1"/>
    <col min="3801" max="3801" width="16.5703125" style="18" bestFit="1" customWidth="1"/>
    <col min="3802" max="3802" width="11.42578125" style="18" bestFit="1" customWidth="1"/>
    <col min="3803" max="3803" width="9.28515625" style="18" bestFit="1" customWidth="1"/>
    <col min="3804" max="3804" width="9.5703125" style="18" bestFit="1" customWidth="1"/>
    <col min="3805" max="3805" width="10.7109375" style="18" bestFit="1" customWidth="1"/>
    <col min="3806" max="4051" width="9.140625" style="18"/>
    <col min="4052" max="4052" width="69.28515625" style="18" customWidth="1"/>
    <col min="4053" max="4053" width="14.28515625" style="18" customWidth="1"/>
    <col min="4054" max="4054" width="14.7109375" style="18" bestFit="1" customWidth="1"/>
    <col min="4055" max="4055" width="13.85546875" style="18" bestFit="1" customWidth="1"/>
    <col min="4056" max="4056" width="13.140625" style="18" bestFit="1" customWidth="1"/>
    <col min="4057" max="4057" width="16.5703125" style="18" bestFit="1" customWidth="1"/>
    <col min="4058" max="4058" width="11.42578125" style="18" bestFit="1" customWidth="1"/>
    <col min="4059" max="4059" width="9.28515625" style="18" bestFit="1" customWidth="1"/>
    <col min="4060" max="4060" width="9.5703125" style="18" bestFit="1" customWidth="1"/>
    <col min="4061" max="4061" width="10.7109375" style="18" bestFit="1" customWidth="1"/>
    <col min="4062" max="4307" width="9.140625" style="18"/>
    <col min="4308" max="4308" width="69.28515625" style="18" customWidth="1"/>
    <col min="4309" max="4309" width="14.28515625" style="18" customWidth="1"/>
    <col min="4310" max="4310" width="14.7109375" style="18" bestFit="1" customWidth="1"/>
    <col min="4311" max="4311" width="13.85546875" style="18" bestFit="1" customWidth="1"/>
    <col min="4312" max="4312" width="13.140625" style="18" bestFit="1" customWidth="1"/>
    <col min="4313" max="4313" width="16.5703125" style="18" bestFit="1" customWidth="1"/>
    <col min="4314" max="4314" width="11.42578125" style="18" bestFit="1" customWidth="1"/>
    <col min="4315" max="4315" width="9.28515625" style="18" bestFit="1" customWidth="1"/>
    <col min="4316" max="4316" width="9.5703125" style="18" bestFit="1" customWidth="1"/>
    <col min="4317" max="4317" width="10.7109375" style="18" bestFit="1" customWidth="1"/>
    <col min="4318" max="4563" width="9.140625" style="18"/>
    <col min="4564" max="4564" width="69.28515625" style="18" customWidth="1"/>
    <col min="4565" max="4565" width="14.28515625" style="18" customWidth="1"/>
    <col min="4566" max="4566" width="14.7109375" style="18" bestFit="1" customWidth="1"/>
    <col min="4567" max="4567" width="13.85546875" style="18" bestFit="1" customWidth="1"/>
    <col min="4568" max="4568" width="13.140625" style="18" bestFit="1" customWidth="1"/>
    <col min="4569" max="4569" width="16.5703125" style="18" bestFit="1" customWidth="1"/>
    <col min="4570" max="4570" width="11.42578125" style="18" bestFit="1" customWidth="1"/>
    <col min="4571" max="4571" width="9.28515625" style="18" bestFit="1" customWidth="1"/>
    <col min="4572" max="4572" width="9.5703125" style="18" bestFit="1" customWidth="1"/>
    <col min="4573" max="4573" width="10.7109375" style="18" bestFit="1" customWidth="1"/>
    <col min="4574" max="4819" width="9.140625" style="18"/>
    <col min="4820" max="4820" width="69.28515625" style="18" customWidth="1"/>
    <col min="4821" max="4821" width="14.28515625" style="18" customWidth="1"/>
    <col min="4822" max="4822" width="14.7109375" style="18" bestFit="1" customWidth="1"/>
    <col min="4823" max="4823" width="13.85546875" style="18" bestFit="1" customWidth="1"/>
    <col min="4824" max="4824" width="13.140625" style="18" bestFit="1" customWidth="1"/>
    <col min="4825" max="4825" width="16.5703125" style="18" bestFit="1" customWidth="1"/>
    <col min="4826" max="4826" width="11.42578125" style="18" bestFit="1" customWidth="1"/>
    <col min="4827" max="4827" width="9.28515625" style="18" bestFit="1" customWidth="1"/>
    <col min="4828" max="4828" width="9.5703125" style="18" bestFit="1" customWidth="1"/>
    <col min="4829" max="4829" width="10.7109375" style="18" bestFit="1" customWidth="1"/>
    <col min="4830" max="5075" width="9.140625" style="18"/>
    <col min="5076" max="5076" width="69.28515625" style="18" customWidth="1"/>
    <col min="5077" max="5077" width="14.28515625" style="18" customWidth="1"/>
    <col min="5078" max="5078" width="14.7109375" style="18" bestFit="1" customWidth="1"/>
    <col min="5079" max="5079" width="13.85546875" style="18" bestFit="1" customWidth="1"/>
    <col min="5080" max="5080" width="13.140625" style="18" bestFit="1" customWidth="1"/>
    <col min="5081" max="5081" width="16.5703125" style="18" bestFit="1" customWidth="1"/>
    <col min="5082" max="5082" width="11.42578125" style="18" bestFit="1" customWidth="1"/>
    <col min="5083" max="5083" width="9.28515625" style="18" bestFit="1" customWidth="1"/>
    <col min="5084" max="5084" width="9.5703125" style="18" bestFit="1" customWidth="1"/>
    <col min="5085" max="5085" width="10.7109375" style="18" bestFit="1" customWidth="1"/>
    <col min="5086" max="5331" width="9.140625" style="18"/>
    <col min="5332" max="5332" width="69.28515625" style="18" customWidth="1"/>
    <col min="5333" max="5333" width="14.28515625" style="18" customWidth="1"/>
    <col min="5334" max="5334" width="14.7109375" style="18" bestFit="1" customWidth="1"/>
    <col min="5335" max="5335" width="13.85546875" style="18" bestFit="1" customWidth="1"/>
    <col min="5336" max="5336" width="13.140625" style="18" bestFit="1" customWidth="1"/>
    <col min="5337" max="5337" width="16.5703125" style="18" bestFit="1" customWidth="1"/>
    <col min="5338" max="5338" width="11.42578125" style="18" bestFit="1" customWidth="1"/>
    <col min="5339" max="5339" width="9.28515625" style="18" bestFit="1" customWidth="1"/>
    <col min="5340" max="5340" width="9.5703125" style="18" bestFit="1" customWidth="1"/>
    <col min="5341" max="5341" width="10.7109375" style="18" bestFit="1" customWidth="1"/>
    <col min="5342" max="5587" width="9.140625" style="18"/>
    <col min="5588" max="5588" width="69.28515625" style="18" customWidth="1"/>
    <col min="5589" max="5589" width="14.28515625" style="18" customWidth="1"/>
    <col min="5590" max="5590" width="14.7109375" style="18" bestFit="1" customWidth="1"/>
    <col min="5591" max="5591" width="13.85546875" style="18" bestFit="1" customWidth="1"/>
    <col min="5592" max="5592" width="13.140625" style="18" bestFit="1" customWidth="1"/>
    <col min="5593" max="5593" width="16.5703125" style="18" bestFit="1" customWidth="1"/>
    <col min="5594" max="5594" width="11.42578125" style="18" bestFit="1" customWidth="1"/>
    <col min="5595" max="5595" width="9.28515625" style="18" bestFit="1" customWidth="1"/>
    <col min="5596" max="5596" width="9.5703125" style="18" bestFit="1" customWidth="1"/>
    <col min="5597" max="5597" width="10.7109375" style="18" bestFit="1" customWidth="1"/>
    <col min="5598" max="5843" width="9.140625" style="18"/>
    <col min="5844" max="5844" width="69.28515625" style="18" customWidth="1"/>
    <col min="5845" max="5845" width="14.28515625" style="18" customWidth="1"/>
    <col min="5846" max="5846" width="14.7109375" style="18" bestFit="1" customWidth="1"/>
    <col min="5847" max="5847" width="13.85546875" style="18" bestFit="1" customWidth="1"/>
    <col min="5848" max="5848" width="13.140625" style="18" bestFit="1" customWidth="1"/>
    <col min="5849" max="5849" width="16.5703125" style="18" bestFit="1" customWidth="1"/>
    <col min="5850" max="5850" width="11.42578125" style="18" bestFit="1" customWidth="1"/>
    <col min="5851" max="5851" width="9.28515625" style="18" bestFit="1" customWidth="1"/>
    <col min="5852" max="5852" width="9.5703125" style="18" bestFit="1" customWidth="1"/>
    <col min="5853" max="5853" width="10.7109375" style="18" bestFit="1" customWidth="1"/>
    <col min="5854" max="6099" width="9.140625" style="18"/>
    <col min="6100" max="6100" width="69.28515625" style="18" customWidth="1"/>
    <col min="6101" max="6101" width="14.28515625" style="18" customWidth="1"/>
    <col min="6102" max="6102" width="14.7109375" style="18" bestFit="1" customWidth="1"/>
    <col min="6103" max="6103" width="13.85546875" style="18" bestFit="1" customWidth="1"/>
    <col min="6104" max="6104" width="13.140625" style="18" bestFit="1" customWidth="1"/>
    <col min="6105" max="6105" width="16.5703125" style="18" bestFit="1" customWidth="1"/>
    <col min="6106" max="6106" width="11.42578125" style="18" bestFit="1" customWidth="1"/>
    <col min="6107" max="6107" width="9.28515625" style="18" bestFit="1" customWidth="1"/>
    <col min="6108" max="6108" width="9.5703125" style="18" bestFit="1" customWidth="1"/>
    <col min="6109" max="6109" width="10.7109375" style="18" bestFit="1" customWidth="1"/>
    <col min="6110" max="6355" width="9.140625" style="18"/>
    <col min="6356" max="6356" width="69.28515625" style="18" customWidth="1"/>
    <col min="6357" max="6357" width="14.28515625" style="18" customWidth="1"/>
    <col min="6358" max="6358" width="14.7109375" style="18" bestFit="1" customWidth="1"/>
    <col min="6359" max="6359" width="13.85546875" style="18" bestFit="1" customWidth="1"/>
    <col min="6360" max="6360" width="13.140625" style="18" bestFit="1" customWidth="1"/>
    <col min="6361" max="6361" width="16.5703125" style="18" bestFit="1" customWidth="1"/>
    <col min="6362" max="6362" width="11.42578125" style="18" bestFit="1" customWidth="1"/>
    <col min="6363" max="6363" width="9.28515625" style="18" bestFit="1" customWidth="1"/>
    <col min="6364" max="6364" width="9.5703125" style="18" bestFit="1" customWidth="1"/>
    <col min="6365" max="6365" width="10.7109375" style="18" bestFit="1" customWidth="1"/>
    <col min="6366" max="6611" width="9.140625" style="18"/>
    <col min="6612" max="6612" width="69.28515625" style="18" customWidth="1"/>
    <col min="6613" max="6613" width="14.28515625" style="18" customWidth="1"/>
    <col min="6614" max="6614" width="14.7109375" style="18" bestFit="1" customWidth="1"/>
    <col min="6615" max="6615" width="13.85546875" style="18" bestFit="1" customWidth="1"/>
    <col min="6616" max="6616" width="13.140625" style="18" bestFit="1" customWidth="1"/>
    <col min="6617" max="6617" width="16.5703125" style="18" bestFit="1" customWidth="1"/>
    <col min="6618" max="6618" width="11.42578125" style="18" bestFit="1" customWidth="1"/>
    <col min="6619" max="6619" width="9.28515625" style="18" bestFit="1" customWidth="1"/>
    <col min="6620" max="6620" width="9.5703125" style="18" bestFit="1" customWidth="1"/>
    <col min="6621" max="6621" width="10.7109375" style="18" bestFit="1" customWidth="1"/>
    <col min="6622" max="6867" width="9.140625" style="18"/>
    <col min="6868" max="6868" width="69.28515625" style="18" customWidth="1"/>
    <col min="6869" max="6869" width="14.28515625" style="18" customWidth="1"/>
    <col min="6870" max="6870" width="14.7109375" style="18" bestFit="1" customWidth="1"/>
    <col min="6871" max="6871" width="13.85546875" style="18" bestFit="1" customWidth="1"/>
    <col min="6872" max="6872" width="13.140625" style="18" bestFit="1" customWidth="1"/>
    <col min="6873" max="6873" width="16.5703125" style="18" bestFit="1" customWidth="1"/>
    <col min="6874" max="6874" width="11.42578125" style="18" bestFit="1" customWidth="1"/>
    <col min="6875" max="6875" width="9.28515625" style="18" bestFit="1" customWidth="1"/>
    <col min="6876" max="6876" width="9.5703125" style="18" bestFit="1" customWidth="1"/>
    <col min="6877" max="6877" width="10.7109375" style="18" bestFit="1" customWidth="1"/>
    <col min="6878" max="7123" width="9.140625" style="18"/>
    <col min="7124" max="7124" width="69.28515625" style="18" customWidth="1"/>
    <col min="7125" max="7125" width="14.28515625" style="18" customWidth="1"/>
    <col min="7126" max="7126" width="14.7109375" style="18" bestFit="1" customWidth="1"/>
    <col min="7127" max="7127" width="13.85546875" style="18" bestFit="1" customWidth="1"/>
    <col min="7128" max="7128" width="13.140625" style="18" bestFit="1" customWidth="1"/>
    <col min="7129" max="7129" width="16.5703125" style="18" bestFit="1" customWidth="1"/>
    <col min="7130" max="7130" width="11.42578125" style="18" bestFit="1" customWidth="1"/>
    <col min="7131" max="7131" width="9.28515625" style="18" bestFit="1" customWidth="1"/>
    <col min="7132" max="7132" width="9.5703125" style="18" bestFit="1" customWidth="1"/>
    <col min="7133" max="7133" width="10.7109375" style="18" bestFit="1" customWidth="1"/>
    <col min="7134" max="7379" width="9.140625" style="18"/>
    <col min="7380" max="7380" width="69.28515625" style="18" customWidth="1"/>
    <col min="7381" max="7381" width="14.28515625" style="18" customWidth="1"/>
    <col min="7382" max="7382" width="14.7109375" style="18" bestFit="1" customWidth="1"/>
    <col min="7383" max="7383" width="13.85546875" style="18" bestFit="1" customWidth="1"/>
    <col min="7384" max="7384" width="13.140625" style="18" bestFit="1" customWidth="1"/>
    <col min="7385" max="7385" width="16.5703125" style="18" bestFit="1" customWidth="1"/>
    <col min="7386" max="7386" width="11.42578125" style="18" bestFit="1" customWidth="1"/>
    <col min="7387" max="7387" width="9.28515625" style="18" bestFit="1" customWidth="1"/>
    <col min="7388" max="7388" width="9.5703125" style="18" bestFit="1" customWidth="1"/>
    <col min="7389" max="7389" width="10.7109375" style="18" bestFit="1" customWidth="1"/>
    <col min="7390" max="7635" width="9.140625" style="18"/>
    <col min="7636" max="7636" width="69.28515625" style="18" customWidth="1"/>
    <col min="7637" max="7637" width="14.28515625" style="18" customWidth="1"/>
    <col min="7638" max="7638" width="14.7109375" style="18" bestFit="1" customWidth="1"/>
    <col min="7639" max="7639" width="13.85546875" style="18" bestFit="1" customWidth="1"/>
    <col min="7640" max="7640" width="13.140625" style="18" bestFit="1" customWidth="1"/>
    <col min="7641" max="7641" width="16.5703125" style="18" bestFit="1" customWidth="1"/>
    <col min="7642" max="7642" width="11.42578125" style="18" bestFit="1" customWidth="1"/>
    <col min="7643" max="7643" width="9.28515625" style="18" bestFit="1" customWidth="1"/>
    <col min="7644" max="7644" width="9.5703125" style="18" bestFit="1" customWidth="1"/>
    <col min="7645" max="7645" width="10.7109375" style="18" bestFit="1" customWidth="1"/>
    <col min="7646" max="7891" width="9.140625" style="18"/>
    <col min="7892" max="7892" width="69.28515625" style="18" customWidth="1"/>
    <col min="7893" max="7893" width="14.28515625" style="18" customWidth="1"/>
    <col min="7894" max="7894" width="14.7109375" style="18" bestFit="1" customWidth="1"/>
    <col min="7895" max="7895" width="13.85546875" style="18" bestFit="1" customWidth="1"/>
    <col min="7896" max="7896" width="13.140625" style="18" bestFit="1" customWidth="1"/>
    <col min="7897" max="7897" width="16.5703125" style="18" bestFit="1" customWidth="1"/>
    <col min="7898" max="7898" width="11.42578125" style="18" bestFit="1" customWidth="1"/>
    <col min="7899" max="7899" width="9.28515625" style="18" bestFit="1" customWidth="1"/>
    <col min="7900" max="7900" width="9.5703125" style="18" bestFit="1" customWidth="1"/>
    <col min="7901" max="7901" width="10.7109375" style="18" bestFit="1" customWidth="1"/>
    <col min="7902" max="8147" width="9.140625" style="18"/>
    <col min="8148" max="8148" width="69.28515625" style="18" customWidth="1"/>
    <col min="8149" max="8149" width="14.28515625" style="18" customWidth="1"/>
    <col min="8150" max="8150" width="14.7109375" style="18" bestFit="1" customWidth="1"/>
    <col min="8151" max="8151" width="13.85546875" style="18" bestFit="1" customWidth="1"/>
    <col min="8152" max="8152" width="13.140625" style="18" bestFit="1" customWidth="1"/>
    <col min="8153" max="8153" width="16.5703125" style="18" bestFit="1" customWidth="1"/>
    <col min="8154" max="8154" width="11.42578125" style="18" bestFit="1" customWidth="1"/>
    <col min="8155" max="8155" width="9.28515625" style="18" bestFit="1" customWidth="1"/>
    <col min="8156" max="8156" width="9.5703125" style="18" bestFit="1" customWidth="1"/>
    <col min="8157" max="8157" width="10.7109375" style="18" bestFit="1" customWidth="1"/>
    <col min="8158" max="8403" width="9.140625" style="18"/>
    <col min="8404" max="8404" width="69.28515625" style="18" customWidth="1"/>
    <col min="8405" max="8405" width="14.28515625" style="18" customWidth="1"/>
    <col min="8406" max="8406" width="14.7109375" style="18" bestFit="1" customWidth="1"/>
    <col min="8407" max="8407" width="13.85546875" style="18" bestFit="1" customWidth="1"/>
    <col min="8408" max="8408" width="13.140625" style="18" bestFit="1" customWidth="1"/>
    <col min="8409" max="8409" width="16.5703125" style="18" bestFit="1" customWidth="1"/>
    <col min="8410" max="8410" width="11.42578125" style="18" bestFit="1" customWidth="1"/>
    <col min="8411" max="8411" width="9.28515625" style="18" bestFit="1" customWidth="1"/>
    <col min="8412" max="8412" width="9.5703125" style="18" bestFit="1" customWidth="1"/>
    <col min="8413" max="8413" width="10.7109375" style="18" bestFit="1" customWidth="1"/>
    <col min="8414" max="8659" width="9.140625" style="18"/>
    <col min="8660" max="8660" width="69.28515625" style="18" customWidth="1"/>
    <col min="8661" max="8661" width="14.28515625" style="18" customWidth="1"/>
    <col min="8662" max="8662" width="14.7109375" style="18" bestFit="1" customWidth="1"/>
    <col min="8663" max="8663" width="13.85546875" style="18" bestFit="1" customWidth="1"/>
    <col min="8664" max="8664" width="13.140625" style="18" bestFit="1" customWidth="1"/>
    <col min="8665" max="8665" width="16.5703125" style="18" bestFit="1" customWidth="1"/>
    <col min="8666" max="8666" width="11.42578125" style="18" bestFit="1" customWidth="1"/>
    <col min="8667" max="8667" width="9.28515625" style="18" bestFit="1" customWidth="1"/>
    <col min="8668" max="8668" width="9.5703125" style="18" bestFit="1" customWidth="1"/>
    <col min="8669" max="8669" width="10.7109375" style="18" bestFit="1" customWidth="1"/>
    <col min="8670" max="8915" width="9.140625" style="18"/>
    <col min="8916" max="8916" width="69.28515625" style="18" customWidth="1"/>
    <col min="8917" max="8917" width="14.28515625" style="18" customWidth="1"/>
    <col min="8918" max="8918" width="14.7109375" style="18" bestFit="1" customWidth="1"/>
    <col min="8919" max="8919" width="13.85546875" style="18" bestFit="1" customWidth="1"/>
    <col min="8920" max="8920" width="13.140625" style="18" bestFit="1" customWidth="1"/>
    <col min="8921" max="8921" width="16.5703125" style="18" bestFit="1" customWidth="1"/>
    <col min="8922" max="8922" width="11.42578125" style="18" bestFit="1" customWidth="1"/>
    <col min="8923" max="8923" width="9.28515625" style="18" bestFit="1" customWidth="1"/>
    <col min="8924" max="8924" width="9.5703125" style="18" bestFit="1" customWidth="1"/>
    <col min="8925" max="8925" width="10.7109375" style="18" bestFit="1" customWidth="1"/>
    <col min="8926" max="9171" width="9.140625" style="18"/>
    <col min="9172" max="9172" width="69.28515625" style="18" customWidth="1"/>
    <col min="9173" max="9173" width="14.28515625" style="18" customWidth="1"/>
    <col min="9174" max="9174" width="14.7109375" style="18" bestFit="1" customWidth="1"/>
    <col min="9175" max="9175" width="13.85546875" style="18" bestFit="1" customWidth="1"/>
    <col min="9176" max="9176" width="13.140625" style="18" bestFit="1" customWidth="1"/>
    <col min="9177" max="9177" width="16.5703125" style="18" bestFit="1" customWidth="1"/>
    <col min="9178" max="9178" width="11.42578125" style="18" bestFit="1" customWidth="1"/>
    <col min="9179" max="9179" width="9.28515625" style="18" bestFit="1" customWidth="1"/>
    <col min="9180" max="9180" width="9.5703125" style="18" bestFit="1" customWidth="1"/>
    <col min="9181" max="9181" width="10.7109375" style="18" bestFit="1" customWidth="1"/>
    <col min="9182" max="9427" width="9.140625" style="18"/>
    <col min="9428" max="9428" width="69.28515625" style="18" customWidth="1"/>
    <col min="9429" max="9429" width="14.28515625" style="18" customWidth="1"/>
    <col min="9430" max="9430" width="14.7109375" style="18" bestFit="1" customWidth="1"/>
    <col min="9431" max="9431" width="13.85546875" style="18" bestFit="1" customWidth="1"/>
    <col min="9432" max="9432" width="13.140625" style="18" bestFit="1" customWidth="1"/>
    <col min="9433" max="9433" width="16.5703125" style="18" bestFit="1" customWidth="1"/>
    <col min="9434" max="9434" width="11.42578125" style="18" bestFit="1" customWidth="1"/>
    <col min="9435" max="9435" width="9.28515625" style="18" bestFit="1" customWidth="1"/>
    <col min="9436" max="9436" width="9.5703125" style="18" bestFit="1" customWidth="1"/>
    <col min="9437" max="9437" width="10.7109375" style="18" bestFit="1" customWidth="1"/>
    <col min="9438" max="9683" width="9.140625" style="18"/>
    <col min="9684" max="9684" width="69.28515625" style="18" customWidth="1"/>
    <col min="9685" max="9685" width="14.28515625" style="18" customWidth="1"/>
    <col min="9686" max="9686" width="14.7109375" style="18" bestFit="1" customWidth="1"/>
    <col min="9687" max="9687" width="13.85546875" style="18" bestFit="1" customWidth="1"/>
    <col min="9688" max="9688" width="13.140625" style="18" bestFit="1" customWidth="1"/>
    <col min="9689" max="9689" width="16.5703125" style="18" bestFit="1" customWidth="1"/>
    <col min="9690" max="9690" width="11.42578125" style="18" bestFit="1" customWidth="1"/>
    <col min="9691" max="9691" width="9.28515625" style="18" bestFit="1" customWidth="1"/>
    <col min="9692" max="9692" width="9.5703125" style="18" bestFit="1" customWidth="1"/>
    <col min="9693" max="9693" width="10.7109375" style="18" bestFit="1" customWidth="1"/>
    <col min="9694" max="9939" width="9.140625" style="18"/>
    <col min="9940" max="9940" width="69.28515625" style="18" customWidth="1"/>
    <col min="9941" max="9941" width="14.28515625" style="18" customWidth="1"/>
    <col min="9942" max="9942" width="14.7109375" style="18" bestFit="1" customWidth="1"/>
    <col min="9943" max="9943" width="13.85546875" style="18" bestFit="1" customWidth="1"/>
    <col min="9944" max="9944" width="13.140625" style="18" bestFit="1" customWidth="1"/>
    <col min="9945" max="9945" width="16.5703125" style="18" bestFit="1" customWidth="1"/>
    <col min="9946" max="9946" width="11.42578125" style="18" bestFit="1" customWidth="1"/>
    <col min="9947" max="9947" width="9.28515625" style="18" bestFit="1" customWidth="1"/>
    <col min="9948" max="9948" width="9.5703125" style="18" bestFit="1" customWidth="1"/>
    <col min="9949" max="9949" width="10.7109375" style="18" bestFit="1" customWidth="1"/>
    <col min="9950" max="10195" width="9.140625" style="18"/>
    <col min="10196" max="10196" width="69.28515625" style="18" customWidth="1"/>
    <col min="10197" max="10197" width="14.28515625" style="18" customWidth="1"/>
    <col min="10198" max="10198" width="14.7109375" style="18" bestFit="1" customWidth="1"/>
    <col min="10199" max="10199" width="13.85546875" style="18" bestFit="1" customWidth="1"/>
    <col min="10200" max="10200" width="13.140625" style="18" bestFit="1" customWidth="1"/>
    <col min="10201" max="10201" width="16.5703125" style="18" bestFit="1" customWidth="1"/>
    <col min="10202" max="10202" width="11.42578125" style="18" bestFit="1" customWidth="1"/>
    <col min="10203" max="10203" width="9.28515625" style="18" bestFit="1" customWidth="1"/>
    <col min="10204" max="10204" width="9.5703125" style="18" bestFit="1" customWidth="1"/>
    <col min="10205" max="10205" width="10.7109375" style="18" bestFit="1" customWidth="1"/>
    <col min="10206" max="10451" width="9.140625" style="18"/>
    <col min="10452" max="10452" width="69.28515625" style="18" customWidth="1"/>
    <col min="10453" max="10453" width="14.28515625" style="18" customWidth="1"/>
    <col min="10454" max="10454" width="14.7109375" style="18" bestFit="1" customWidth="1"/>
    <col min="10455" max="10455" width="13.85546875" style="18" bestFit="1" customWidth="1"/>
    <col min="10456" max="10456" width="13.140625" style="18" bestFit="1" customWidth="1"/>
    <col min="10457" max="10457" width="16.5703125" style="18" bestFit="1" customWidth="1"/>
    <col min="10458" max="10458" width="11.42578125" style="18" bestFit="1" customWidth="1"/>
    <col min="10459" max="10459" width="9.28515625" style="18" bestFit="1" customWidth="1"/>
    <col min="10460" max="10460" width="9.5703125" style="18" bestFit="1" customWidth="1"/>
    <col min="10461" max="10461" width="10.7109375" style="18" bestFit="1" customWidth="1"/>
    <col min="10462" max="10707" width="9.140625" style="18"/>
    <col min="10708" max="10708" width="69.28515625" style="18" customWidth="1"/>
    <col min="10709" max="10709" width="14.28515625" style="18" customWidth="1"/>
    <col min="10710" max="10710" width="14.7109375" style="18" bestFit="1" customWidth="1"/>
    <col min="10711" max="10711" width="13.85546875" style="18" bestFit="1" customWidth="1"/>
    <col min="10712" max="10712" width="13.140625" style="18" bestFit="1" customWidth="1"/>
    <col min="10713" max="10713" width="16.5703125" style="18" bestFit="1" customWidth="1"/>
    <col min="10714" max="10714" width="11.42578125" style="18" bestFit="1" customWidth="1"/>
    <col min="10715" max="10715" width="9.28515625" style="18" bestFit="1" customWidth="1"/>
    <col min="10716" max="10716" width="9.5703125" style="18" bestFit="1" customWidth="1"/>
    <col min="10717" max="10717" width="10.7109375" style="18" bestFit="1" customWidth="1"/>
    <col min="10718" max="10963" width="9.140625" style="18"/>
    <col min="10964" max="10964" width="69.28515625" style="18" customWidth="1"/>
    <col min="10965" max="10965" width="14.28515625" style="18" customWidth="1"/>
    <col min="10966" max="10966" width="14.7109375" style="18" bestFit="1" customWidth="1"/>
    <col min="10967" max="10967" width="13.85546875" style="18" bestFit="1" customWidth="1"/>
    <col min="10968" max="10968" width="13.140625" style="18" bestFit="1" customWidth="1"/>
    <col min="10969" max="10969" width="16.5703125" style="18" bestFit="1" customWidth="1"/>
    <col min="10970" max="10970" width="11.42578125" style="18" bestFit="1" customWidth="1"/>
    <col min="10971" max="10971" width="9.28515625" style="18" bestFit="1" customWidth="1"/>
    <col min="10972" max="10972" width="9.5703125" style="18" bestFit="1" customWidth="1"/>
    <col min="10973" max="10973" width="10.7109375" style="18" bestFit="1" customWidth="1"/>
    <col min="10974" max="11219" width="9.140625" style="18"/>
    <col min="11220" max="11220" width="69.28515625" style="18" customWidth="1"/>
    <col min="11221" max="11221" width="14.28515625" style="18" customWidth="1"/>
    <col min="11222" max="11222" width="14.7109375" style="18" bestFit="1" customWidth="1"/>
    <col min="11223" max="11223" width="13.85546875" style="18" bestFit="1" customWidth="1"/>
    <col min="11224" max="11224" width="13.140625" style="18" bestFit="1" customWidth="1"/>
    <col min="11225" max="11225" width="16.5703125" style="18" bestFit="1" customWidth="1"/>
    <col min="11226" max="11226" width="11.42578125" style="18" bestFit="1" customWidth="1"/>
    <col min="11227" max="11227" width="9.28515625" style="18" bestFit="1" customWidth="1"/>
    <col min="11228" max="11228" width="9.5703125" style="18" bestFit="1" customWidth="1"/>
    <col min="11229" max="11229" width="10.7109375" style="18" bestFit="1" customWidth="1"/>
    <col min="11230" max="11475" width="9.140625" style="18"/>
    <col min="11476" max="11476" width="69.28515625" style="18" customWidth="1"/>
    <col min="11477" max="11477" width="14.28515625" style="18" customWidth="1"/>
    <col min="11478" max="11478" width="14.7109375" style="18" bestFit="1" customWidth="1"/>
    <col min="11479" max="11479" width="13.85546875" style="18" bestFit="1" customWidth="1"/>
    <col min="11480" max="11480" width="13.140625" style="18" bestFit="1" customWidth="1"/>
    <col min="11481" max="11481" width="16.5703125" style="18" bestFit="1" customWidth="1"/>
    <col min="11482" max="11482" width="11.42578125" style="18" bestFit="1" customWidth="1"/>
    <col min="11483" max="11483" width="9.28515625" style="18" bestFit="1" customWidth="1"/>
    <col min="11484" max="11484" width="9.5703125" style="18" bestFit="1" customWidth="1"/>
    <col min="11485" max="11485" width="10.7109375" style="18" bestFit="1" customWidth="1"/>
    <col min="11486" max="11731" width="9.140625" style="18"/>
    <col min="11732" max="11732" width="69.28515625" style="18" customWidth="1"/>
    <col min="11733" max="11733" width="14.28515625" style="18" customWidth="1"/>
    <col min="11734" max="11734" width="14.7109375" style="18" bestFit="1" customWidth="1"/>
    <col min="11735" max="11735" width="13.85546875" style="18" bestFit="1" customWidth="1"/>
    <col min="11736" max="11736" width="13.140625" style="18" bestFit="1" customWidth="1"/>
    <col min="11737" max="11737" width="16.5703125" style="18" bestFit="1" customWidth="1"/>
    <col min="11738" max="11738" width="11.42578125" style="18" bestFit="1" customWidth="1"/>
    <col min="11739" max="11739" width="9.28515625" style="18" bestFit="1" customWidth="1"/>
    <col min="11740" max="11740" width="9.5703125" style="18" bestFit="1" customWidth="1"/>
    <col min="11741" max="11741" width="10.7109375" style="18" bestFit="1" customWidth="1"/>
    <col min="11742" max="11987" width="9.140625" style="18"/>
    <col min="11988" max="11988" width="69.28515625" style="18" customWidth="1"/>
    <col min="11989" max="11989" width="14.28515625" style="18" customWidth="1"/>
    <col min="11990" max="11990" width="14.7109375" style="18" bestFit="1" customWidth="1"/>
    <col min="11991" max="11991" width="13.85546875" style="18" bestFit="1" customWidth="1"/>
    <col min="11992" max="11992" width="13.140625" style="18" bestFit="1" customWidth="1"/>
    <col min="11993" max="11993" width="16.5703125" style="18" bestFit="1" customWidth="1"/>
    <col min="11994" max="11994" width="11.42578125" style="18" bestFit="1" customWidth="1"/>
    <col min="11995" max="11995" width="9.28515625" style="18" bestFit="1" customWidth="1"/>
    <col min="11996" max="11996" width="9.5703125" style="18" bestFit="1" customWidth="1"/>
    <col min="11997" max="11997" width="10.7109375" style="18" bestFit="1" customWidth="1"/>
    <col min="11998" max="12243" width="9.140625" style="18"/>
    <col min="12244" max="12244" width="69.28515625" style="18" customWidth="1"/>
    <col min="12245" max="12245" width="14.28515625" style="18" customWidth="1"/>
    <col min="12246" max="12246" width="14.7109375" style="18" bestFit="1" customWidth="1"/>
    <col min="12247" max="12247" width="13.85546875" style="18" bestFit="1" customWidth="1"/>
    <col min="12248" max="12248" width="13.140625" style="18" bestFit="1" customWidth="1"/>
    <col min="12249" max="12249" width="16.5703125" style="18" bestFit="1" customWidth="1"/>
    <col min="12250" max="12250" width="11.42578125" style="18" bestFit="1" customWidth="1"/>
    <col min="12251" max="12251" width="9.28515625" style="18" bestFit="1" customWidth="1"/>
    <col min="12252" max="12252" width="9.5703125" style="18" bestFit="1" customWidth="1"/>
    <col min="12253" max="12253" width="10.7109375" style="18" bestFit="1" customWidth="1"/>
    <col min="12254" max="12499" width="9.140625" style="18"/>
    <col min="12500" max="12500" width="69.28515625" style="18" customWidth="1"/>
    <col min="12501" max="12501" width="14.28515625" style="18" customWidth="1"/>
    <col min="12502" max="12502" width="14.7109375" style="18" bestFit="1" customWidth="1"/>
    <col min="12503" max="12503" width="13.85546875" style="18" bestFit="1" customWidth="1"/>
    <col min="12504" max="12504" width="13.140625" style="18" bestFit="1" customWidth="1"/>
    <col min="12505" max="12505" width="16.5703125" style="18" bestFit="1" customWidth="1"/>
    <col min="12506" max="12506" width="11.42578125" style="18" bestFit="1" customWidth="1"/>
    <col min="12507" max="12507" width="9.28515625" style="18" bestFit="1" customWidth="1"/>
    <col min="12508" max="12508" width="9.5703125" style="18" bestFit="1" customWidth="1"/>
    <col min="12509" max="12509" width="10.7109375" style="18" bestFit="1" customWidth="1"/>
    <col min="12510" max="12755" width="9.140625" style="18"/>
    <col min="12756" max="12756" width="69.28515625" style="18" customWidth="1"/>
    <col min="12757" max="12757" width="14.28515625" style="18" customWidth="1"/>
    <col min="12758" max="12758" width="14.7109375" style="18" bestFit="1" customWidth="1"/>
    <col min="12759" max="12759" width="13.85546875" style="18" bestFit="1" customWidth="1"/>
    <col min="12760" max="12760" width="13.140625" style="18" bestFit="1" customWidth="1"/>
    <col min="12761" max="12761" width="16.5703125" style="18" bestFit="1" customWidth="1"/>
    <col min="12762" max="12762" width="11.42578125" style="18" bestFit="1" customWidth="1"/>
    <col min="12763" max="12763" width="9.28515625" style="18" bestFit="1" customWidth="1"/>
    <col min="12764" max="12764" width="9.5703125" style="18" bestFit="1" customWidth="1"/>
    <col min="12765" max="12765" width="10.7109375" style="18" bestFit="1" customWidth="1"/>
    <col min="12766" max="13011" width="9.140625" style="18"/>
    <col min="13012" max="13012" width="69.28515625" style="18" customWidth="1"/>
    <col min="13013" max="13013" width="14.28515625" style="18" customWidth="1"/>
    <col min="13014" max="13014" width="14.7109375" style="18" bestFit="1" customWidth="1"/>
    <col min="13015" max="13015" width="13.85546875" style="18" bestFit="1" customWidth="1"/>
    <col min="13016" max="13016" width="13.140625" style="18" bestFit="1" customWidth="1"/>
    <col min="13017" max="13017" width="16.5703125" style="18" bestFit="1" customWidth="1"/>
    <col min="13018" max="13018" width="11.42578125" style="18" bestFit="1" customWidth="1"/>
    <col min="13019" max="13019" width="9.28515625" style="18" bestFit="1" customWidth="1"/>
    <col min="13020" max="13020" width="9.5703125" style="18" bestFit="1" customWidth="1"/>
    <col min="13021" max="13021" width="10.7109375" style="18" bestFit="1" customWidth="1"/>
    <col min="13022" max="13267" width="9.140625" style="18"/>
    <col min="13268" max="13268" width="69.28515625" style="18" customWidth="1"/>
    <col min="13269" max="13269" width="14.28515625" style="18" customWidth="1"/>
    <col min="13270" max="13270" width="14.7109375" style="18" bestFit="1" customWidth="1"/>
    <col min="13271" max="13271" width="13.85546875" style="18" bestFit="1" customWidth="1"/>
    <col min="13272" max="13272" width="13.140625" style="18" bestFit="1" customWidth="1"/>
    <col min="13273" max="13273" width="16.5703125" style="18" bestFit="1" customWidth="1"/>
    <col min="13274" max="13274" width="11.42578125" style="18" bestFit="1" customWidth="1"/>
    <col min="13275" max="13275" width="9.28515625" style="18" bestFit="1" customWidth="1"/>
    <col min="13276" max="13276" width="9.5703125" style="18" bestFit="1" customWidth="1"/>
    <col min="13277" max="13277" width="10.7109375" style="18" bestFit="1" customWidth="1"/>
    <col min="13278" max="13523" width="9.140625" style="18"/>
    <col min="13524" max="13524" width="69.28515625" style="18" customWidth="1"/>
    <col min="13525" max="13525" width="14.28515625" style="18" customWidth="1"/>
    <col min="13526" max="13526" width="14.7109375" style="18" bestFit="1" customWidth="1"/>
    <col min="13527" max="13527" width="13.85546875" style="18" bestFit="1" customWidth="1"/>
    <col min="13528" max="13528" width="13.140625" style="18" bestFit="1" customWidth="1"/>
    <col min="13529" max="13529" width="16.5703125" style="18" bestFit="1" customWidth="1"/>
    <col min="13530" max="13530" width="11.42578125" style="18" bestFit="1" customWidth="1"/>
    <col min="13531" max="13531" width="9.28515625" style="18" bestFit="1" customWidth="1"/>
    <col min="13532" max="13532" width="9.5703125" style="18" bestFit="1" customWidth="1"/>
    <col min="13533" max="13533" width="10.7109375" style="18" bestFit="1" customWidth="1"/>
    <col min="13534" max="13779" width="9.140625" style="18"/>
    <col min="13780" max="13780" width="69.28515625" style="18" customWidth="1"/>
    <col min="13781" max="13781" width="14.28515625" style="18" customWidth="1"/>
    <col min="13782" max="13782" width="14.7109375" style="18" bestFit="1" customWidth="1"/>
    <col min="13783" max="13783" width="13.85546875" style="18" bestFit="1" customWidth="1"/>
    <col min="13784" max="13784" width="13.140625" style="18" bestFit="1" customWidth="1"/>
    <col min="13785" max="13785" width="16.5703125" style="18" bestFit="1" customWidth="1"/>
    <col min="13786" max="13786" width="11.42578125" style="18" bestFit="1" customWidth="1"/>
    <col min="13787" max="13787" width="9.28515625" style="18" bestFit="1" customWidth="1"/>
    <col min="13788" max="13788" width="9.5703125" style="18" bestFit="1" customWidth="1"/>
    <col min="13789" max="13789" width="10.7109375" style="18" bestFit="1" customWidth="1"/>
    <col min="13790" max="14035" width="9.140625" style="18"/>
    <col min="14036" max="14036" width="69.28515625" style="18" customWidth="1"/>
    <col min="14037" max="14037" width="14.28515625" style="18" customWidth="1"/>
    <col min="14038" max="14038" width="14.7109375" style="18" bestFit="1" customWidth="1"/>
    <col min="14039" max="14039" width="13.85546875" style="18" bestFit="1" customWidth="1"/>
    <col min="14040" max="14040" width="13.140625" style="18" bestFit="1" customWidth="1"/>
    <col min="14041" max="14041" width="16.5703125" style="18" bestFit="1" customWidth="1"/>
    <col min="14042" max="14042" width="11.42578125" style="18" bestFit="1" customWidth="1"/>
    <col min="14043" max="14043" width="9.28515625" style="18" bestFit="1" customWidth="1"/>
    <col min="14044" max="14044" width="9.5703125" style="18" bestFit="1" customWidth="1"/>
    <col min="14045" max="14045" width="10.7109375" style="18" bestFit="1" customWidth="1"/>
    <col min="14046" max="14291" width="9.140625" style="18"/>
    <col min="14292" max="14292" width="69.28515625" style="18" customWidth="1"/>
    <col min="14293" max="14293" width="14.28515625" style="18" customWidth="1"/>
    <col min="14294" max="14294" width="14.7109375" style="18" bestFit="1" customWidth="1"/>
    <col min="14295" max="14295" width="13.85546875" style="18" bestFit="1" customWidth="1"/>
    <col min="14296" max="14296" width="13.140625" style="18" bestFit="1" customWidth="1"/>
    <col min="14297" max="14297" width="16.5703125" style="18" bestFit="1" customWidth="1"/>
    <col min="14298" max="14298" width="11.42578125" style="18" bestFit="1" customWidth="1"/>
    <col min="14299" max="14299" width="9.28515625" style="18" bestFit="1" customWidth="1"/>
    <col min="14300" max="14300" width="9.5703125" style="18" bestFit="1" customWidth="1"/>
    <col min="14301" max="14301" width="10.7109375" style="18" bestFit="1" customWidth="1"/>
    <col min="14302" max="14547" width="9.140625" style="18"/>
    <col min="14548" max="14548" width="69.28515625" style="18" customWidth="1"/>
    <col min="14549" max="14549" width="14.28515625" style="18" customWidth="1"/>
    <col min="14550" max="14550" width="14.7109375" style="18" bestFit="1" customWidth="1"/>
    <col min="14551" max="14551" width="13.85546875" style="18" bestFit="1" customWidth="1"/>
    <col min="14552" max="14552" width="13.140625" style="18" bestFit="1" customWidth="1"/>
    <col min="14553" max="14553" width="16.5703125" style="18" bestFit="1" customWidth="1"/>
    <col min="14554" max="14554" width="11.42578125" style="18" bestFit="1" customWidth="1"/>
    <col min="14555" max="14555" width="9.28515625" style="18" bestFit="1" customWidth="1"/>
    <col min="14556" max="14556" width="9.5703125" style="18" bestFit="1" customWidth="1"/>
    <col min="14557" max="14557" width="10.7109375" style="18" bestFit="1" customWidth="1"/>
    <col min="14558" max="14803" width="9.140625" style="18"/>
    <col min="14804" max="14804" width="69.28515625" style="18" customWidth="1"/>
    <col min="14805" max="14805" width="14.28515625" style="18" customWidth="1"/>
    <col min="14806" max="14806" width="14.7109375" style="18" bestFit="1" customWidth="1"/>
    <col min="14807" max="14807" width="13.85546875" style="18" bestFit="1" customWidth="1"/>
    <col min="14808" max="14808" width="13.140625" style="18" bestFit="1" customWidth="1"/>
    <col min="14809" max="14809" width="16.5703125" style="18" bestFit="1" customWidth="1"/>
    <col min="14810" max="14810" width="11.42578125" style="18" bestFit="1" customWidth="1"/>
    <col min="14811" max="14811" width="9.28515625" style="18" bestFit="1" customWidth="1"/>
    <col min="14812" max="14812" width="9.5703125" style="18" bestFit="1" customWidth="1"/>
    <col min="14813" max="14813" width="10.7109375" style="18" bestFit="1" customWidth="1"/>
    <col min="14814" max="15059" width="9.140625" style="18"/>
    <col min="15060" max="15060" width="69.28515625" style="18" customWidth="1"/>
    <col min="15061" max="15061" width="14.28515625" style="18" customWidth="1"/>
    <col min="15062" max="15062" width="14.7109375" style="18" bestFit="1" customWidth="1"/>
    <col min="15063" max="15063" width="13.85546875" style="18" bestFit="1" customWidth="1"/>
    <col min="15064" max="15064" width="13.140625" style="18" bestFit="1" customWidth="1"/>
    <col min="15065" max="15065" width="16.5703125" style="18" bestFit="1" customWidth="1"/>
    <col min="15066" max="15066" width="11.42578125" style="18" bestFit="1" customWidth="1"/>
    <col min="15067" max="15067" width="9.28515625" style="18" bestFit="1" customWidth="1"/>
    <col min="15068" max="15068" width="9.5703125" style="18" bestFit="1" customWidth="1"/>
    <col min="15069" max="15069" width="10.7109375" style="18" bestFit="1" customWidth="1"/>
    <col min="15070" max="15315" width="9.140625" style="18"/>
    <col min="15316" max="15316" width="69.28515625" style="18" customWidth="1"/>
    <col min="15317" max="15317" width="14.28515625" style="18" customWidth="1"/>
    <col min="15318" max="15318" width="14.7109375" style="18" bestFit="1" customWidth="1"/>
    <col min="15319" max="15319" width="13.85546875" style="18" bestFit="1" customWidth="1"/>
    <col min="15320" max="15320" width="13.140625" style="18" bestFit="1" customWidth="1"/>
    <col min="15321" max="15321" width="16.5703125" style="18" bestFit="1" customWidth="1"/>
    <col min="15322" max="15322" width="11.42578125" style="18" bestFit="1" customWidth="1"/>
    <col min="15323" max="15323" width="9.28515625" style="18" bestFit="1" customWidth="1"/>
    <col min="15324" max="15324" width="9.5703125" style="18" bestFit="1" customWidth="1"/>
    <col min="15325" max="15325" width="10.7109375" style="18" bestFit="1" customWidth="1"/>
    <col min="15326" max="15571" width="9.140625" style="18"/>
    <col min="15572" max="15572" width="69.28515625" style="18" customWidth="1"/>
    <col min="15573" max="15573" width="14.28515625" style="18" customWidth="1"/>
    <col min="15574" max="15574" width="14.7109375" style="18" bestFit="1" customWidth="1"/>
    <col min="15575" max="15575" width="13.85546875" style="18" bestFit="1" customWidth="1"/>
    <col min="15576" max="15576" width="13.140625" style="18" bestFit="1" customWidth="1"/>
    <col min="15577" max="15577" width="16.5703125" style="18" bestFit="1" customWidth="1"/>
    <col min="15578" max="15578" width="11.42578125" style="18" bestFit="1" customWidth="1"/>
    <col min="15579" max="15579" width="9.28515625" style="18" bestFit="1" customWidth="1"/>
    <col min="15580" max="15580" width="9.5703125" style="18" bestFit="1" customWidth="1"/>
    <col min="15581" max="15581" width="10.7109375" style="18" bestFit="1" customWidth="1"/>
    <col min="15582" max="15827" width="9.140625" style="18"/>
    <col min="15828" max="15828" width="69.28515625" style="18" customWidth="1"/>
    <col min="15829" max="15829" width="14.28515625" style="18" customWidth="1"/>
    <col min="15830" max="15830" width="14.7109375" style="18" bestFit="1" customWidth="1"/>
    <col min="15831" max="15831" width="13.85546875" style="18" bestFit="1" customWidth="1"/>
    <col min="15832" max="15832" width="13.140625" style="18" bestFit="1" customWidth="1"/>
    <col min="15833" max="15833" width="16.5703125" style="18" bestFit="1" customWidth="1"/>
    <col min="15834" max="15834" width="11.42578125" style="18" bestFit="1" customWidth="1"/>
    <col min="15835" max="15835" width="9.28515625" style="18" bestFit="1" customWidth="1"/>
    <col min="15836" max="15836" width="9.5703125" style="18" bestFit="1" customWidth="1"/>
    <col min="15837" max="15837" width="10.7109375" style="18" bestFit="1" customWidth="1"/>
    <col min="15838" max="16083" width="9.140625" style="18"/>
    <col min="16084" max="16084" width="69.28515625" style="18" customWidth="1"/>
    <col min="16085" max="16085" width="14.28515625" style="18" customWidth="1"/>
    <col min="16086" max="16086" width="14.7109375" style="18" bestFit="1" customWidth="1"/>
    <col min="16087" max="16087" width="13.85546875" style="18" bestFit="1" customWidth="1"/>
    <col min="16088" max="16088" width="13.140625" style="18" bestFit="1" customWidth="1"/>
    <col min="16089" max="16089" width="16.5703125" style="18" bestFit="1" customWidth="1"/>
    <col min="16090" max="16090" width="11.42578125" style="18" bestFit="1" customWidth="1"/>
    <col min="16091" max="16091" width="9.28515625" style="18" bestFit="1" customWidth="1"/>
    <col min="16092" max="16092" width="9.5703125" style="18" bestFit="1" customWidth="1"/>
    <col min="16093" max="16093" width="10.7109375" style="18" bestFit="1" customWidth="1"/>
    <col min="16094" max="16384" width="9.140625" style="18"/>
  </cols>
  <sheetData>
    <row r="1" spans="1:3" ht="15" customHeight="1">
      <c r="A1" s="9" t="s">
        <v>79</v>
      </c>
      <c r="B1" s="37"/>
      <c r="C1" s="37"/>
    </row>
    <row r="2" spans="1:3" ht="15" customHeight="1">
      <c r="A2" s="9" t="s">
        <v>80</v>
      </c>
      <c r="B2" s="37"/>
      <c r="C2" s="37"/>
    </row>
    <row r="3" spans="1:3" ht="15" customHeight="1">
      <c r="A3" s="9" t="s">
        <v>81</v>
      </c>
      <c r="B3" s="37"/>
      <c r="C3" s="37"/>
    </row>
    <row r="4" spans="1:3" ht="15" customHeight="1">
      <c r="A4" s="12" t="s">
        <v>0</v>
      </c>
      <c r="B4" s="37"/>
      <c r="C4" s="37"/>
    </row>
    <row r="5" spans="1:3" ht="15">
      <c r="A5" s="32"/>
      <c r="B5" s="38"/>
      <c r="C5" s="38"/>
    </row>
    <row r="6" spans="1:3" ht="15" customHeight="1">
      <c r="A6" s="74" t="s">
        <v>83</v>
      </c>
      <c r="B6" s="74"/>
      <c r="C6" s="74"/>
    </row>
    <row r="7" spans="1:3" ht="15" customHeight="1">
      <c r="A7" s="77" t="s">
        <v>72</v>
      </c>
      <c r="B7" s="78"/>
      <c r="C7" s="78"/>
    </row>
    <row r="8" spans="1:3" ht="15" customHeight="1" thickBot="1">
      <c r="A8" s="39" t="s">
        <v>22</v>
      </c>
      <c r="B8" s="37"/>
      <c r="C8" s="37"/>
    </row>
    <row r="9" spans="1:3" ht="20.100000000000001" customHeight="1">
      <c r="A9" s="79" t="s">
        <v>24</v>
      </c>
      <c r="B9" s="75" t="s">
        <v>23</v>
      </c>
      <c r="C9" s="81"/>
    </row>
    <row r="10" spans="1:3" ht="20.100000000000001" customHeight="1">
      <c r="A10" s="80"/>
      <c r="B10" s="40">
        <v>43830</v>
      </c>
      <c r="C10" s="40">
        <v>43465</v>
      </c>
    </row>
    <row r="11" spans="1:3" s="27" customFormat="1" ht="15" customHeight="1" thickBot="1">
      <c r="A11" s="41">
        <v>1</v>
      </c>
      <c r="B11" s="42">
        <v>2</v>
      </c>
      <c r="C11" s="42">
        <v>2</v>
      </c>
    </row>
    <row r="12" spans="1:3" ht="15">
      <c r="A12" s="43"/>
      <c r="B12" s="44"/>
      <c r="C12" s="44"/>
    </row>
    <row r="13" spans="1:3" s="27" customFormat="1" ht="20.100000000000001" customHeight="1">
      <c r="A13" s="45" t="s">
        <v>25</v>
      </c>
      <c r="B13" s="46">
        <f>B14+B15+B16+B17+B18</f>
        <v>25940.459999999992</v>
      </c>
      <c r="C13" s="46">
        <f>C14+C15+C16+C17+C18</f>
        <v>35373.360000000001</v>
      </c>
    </row>
    <row r="14" spans="1:3" s="28" customFormat="1" ht="20.100000000000001" customHeight="1">
      <c r="A14" s="47" t="s">
        <v>67</v>
      </c>
      <c r="B14" s="48"/>
      <c r="C14" s="48"/>
    </row>
    <row r="15" spans="1:3" s="28" customFormat="1" ht="20.100000000000001" customHeight="1">
      <c r="A15" s="47" t="s">
        <v>26</v>
      </c>
      <c r="B15" s="48">
        <f>142590.8-116650.34</f>
        <v>25940.459999999992</v>
      </c>
      <c r="C15" s="48">
        <v>35373.360000000001</v>
      </c>
    </row>
    <row r="16" spans="1:3" s="28" customFormat="1" ht="20.100000000000001" customHeight="1">
      <c r="A16" s="47" t="s">
        <v>68</v>
      </c>
      <c r="B16" s="48"/>
      <c r="C16" s="48"/>
    </row>
    <row r="17" spans="1:3" s="28" customFormat="1" ht="20.100000000000001" customHeight="1">
      <c r="A17" s="47" t="s">
        <v>69</v>
      </c>
      <c r="B17" s="48"/>
      <c r="C17" s="48"/>
    </row>
    <row r="18" spans="1:3" s="28" customFormat="1" ht="20.100000000000001" customHeight="1">
      <c r="A18" s="47" t="s">
        <v>27</v>
      </c>
      <c r="B18" s="48"/>
      <c r="C18" s="48"/>
    </row>
    <row r="19" spans="1:3" s="27" customFormat="1" ht="20.100000000000001" customHeight="1">
      <c r="A19" s="45" t="s">
        <v>28</v>
      </c>
      <c r="B19" s="49">
        <f>B20+B21+B22+B23</f>
        <v>830527.92999999993</v>
      </c>
      <c r="C19" s="49">
        <f>C20+C21+C22+C23</f>
        <v>831494.82000000007</v>
      </c>
    </row>
    <row r="20" spans="1:3" s="27" customFormat="1" ht="20.100000000000001" customHeight="1">
      <c r="A20" s="47" t="s">
        <v>70</v>
      </c>
      <c r="B20" s="48">
        <v>258752.24</v>
      </c>
      <c r="C20" s="48">
        <f>207182.77+52+32778.14</f>
        <v>240012.90999999997</v>
      </c>
    </row>
    <row r="21" spans="1:3" s="27" customFormat="1" ht="20.100000000000001" customHeight="1">
      <c r="A21" s="47" t="s">
        <v>29</v>
      </c>
      <c r="B21" s="48">
        <f>132163.29+27697.59+149</f>
        <v>160009.88</v>
      </c>
      <c r="C21" s="48">
        <f>232231.95-13252.69-3809.52+38873.39-130543.32+5525</f>
        <v>129024.81</v>
      </c>
    </row>
    <row r="22" spans="1:3" s="27" customFormat="1" ht="20.100000000000001" customHeight="1">
      <c r="A22" s="47" t="s">
        <v>71</v>
      </c>
      <c r="B22" s="48">
        <v>407740.84</v>
      </c>
      <c r="C22" s="48">
        <f>7382.94+403688.77+46909.39</f>
        <v>457981.10000000003</v>
      </c>
    </row>
    <row r="23" spans="1:3" s="27" customFormat="1" ht="20.100000000000001" customHeight="1">
      <c r="A23" s="47" t="s">
        <v>30</v>
      </c>
      <c r="B23" s="48">
        <v>4024.97</v>
      </c>
      <c r="C23" s="48">
        <f>4476</f>
        <v>4476</v>
      </c>
    </row>
    <row r="24" spans="1:3" s="27" customFormat="1" ht="20.100000000000001" customHeight="1">
      <c r="A24" s="45" t="s">
        <v>31</v>
      </c>
      <c r="B24" s="50">
        <v>0</v>
      </c>
      <c r="C24" s="50">
        <v>0</v>
      </c>
    </row>
    <row r="25" spans="1:3" s="27" customFormat="1" ht="15.75" thickBot="1">
      <c r="A25" s="51"/>
      <c r="B25" s="52"/>
      <c r="C25" s="52"/>
    </row>
    <row r="26" spans="1:3" s="27" customFormat="1" ht="20.100000000000001" customHeight="1" thickBot="1">
      <c r="A26" s="53" t="s">
        <v>32</v>
      </c>
      <c r="B26" s="54">
        <f>B13+B19+B24</f>
        <v>856468.3899999999</v>
      </c>
      <c r="C26" s="54">
        <f>C13+C19+C24</f>
        <v>866868.18</v>
      </c>
    </row>
    <row r="27" spans="1:3" s="27" customFormat="1" ht="15">
      <c r="A27" s="55"/>
      <c r="B27" s="56"/>
      <c r="C27" s="56"/>
    </row>
    <row r="28" spans="1:3" s="27" customFormat="1" ht="15" customHeight="1" thickBot="1">
      <c r="A28" s="57" t="s">
        <v>17</v>
      </c>
      <c r="B28" s="56"/>
      <c r="C28" s="56"/>
    </row>
    <row r="29" spans="1:3" s="27" customFormat="1" ht="20.100000000000001" customHeight="1">
      <c r="A29" s="79" t="s">
        <v>34</v>
      </c>
      <c r="B29" s="75" t="s">
        <v>33</v>
      </c>
      <c r="C29" s="76"/>
    </row>
    <row r="30" spans="1:3" s="27" customFormat="1" ht="20.100000000000001" customHeight="1">
      <c r="A30" s="80"/>
      <c r="B30" s="40">
        <v>43830</v>
      </c>
      <c r="C30" s="40">
        <v>43465</v>
      </c>
    </row>
    <row r="31" spans="1:3" s="27" customFormat="1" ht="15" customHeight="1" thickBot="1">
      <c r="A31" s="41">
        <v>1</v>
      </c>
      <c r="B31" s="42">
        <v>2</v>
      </c>
      <c r="C31" s="42">
        <v>2</v>
      </c>
    </row>
    <row r="32" spans="1:3" s="27" customFormat="1" ht="15">
      <c r="A32" s="58"/>
      <c r="B32" s="59"/>
      <c r="C32" s="59"/>
    </row>
    <row r="33" spans="1:4" s="27" customFormat="1" ht="20.100000000000001" customHeight="1">
      <c r="A33" s="45" t="s">
        <v>35</v>
      </c>
      <c r="B33" s="49">
        <f>SUM(B34:B37)</f>
        <v>803647.48</v>
      </c>
      <c r="C33" s="49">
        <f>SUM(C34:C37)</f>
        <v>828100.69000000006</v>
      </c>
    </row>
    <row r="34" spans="1:4" s="27" customFormat="1" ht="20.100000000000001" customHeight="1">
      <c r="A34" s="60" t="s">
        <v>73</v>
      </c>
      <c r="B34" s="48">
        <v>1858.95</v>
      </c>
      <c r="C34" s="48">
        <v>1858.95</v>
      </c>
    </row>
    <row r="35" spans="1:4" s="27" customFormat="1" ht="20.100000000000001" customHeight="1">
      <c r="A35" s="60" t="s">
        <v>74</v>
      </c>
      <c r="B35" s="61"/>
      <c r="C35" s="61"/>
    </row>
    <row r="36" spans="1:4" s="28" customFormat="1" ht="20.100000000000001" customHeight="1">
      <c r="A36" s="47" t="s">
        <v>75</v>
      </c>
      <c r="B36" s="48">
        <v>283272.95</v>
      </c>
      <c r="C36" s="48">
        <v>283272.95</v>
      </c>
      <c r="D36" s="30"/>
    </row>
    <row r="37" spans="1:4" s="28" customFormat="1" ht="20.100000000000001" customHeight="1">
      <c r="A37" s="47" t="s">
        <v>76</v>
      </c>
      <c r="B37" s="48">
        <f>'RZiS 2019 '!C31</f>
        <v>518515.5799999999</v>
      </c>
      <c r="C37" s="48">
        <f>'RZiS 2019 '!D31</f>
        <v>542968.79</v>
      </c>
      <c r="D37" s="30"/>
    </row>
    <row r="38" spans="1:4" s="28" customFormat="1" ht="20.100000000000001" customHeight="1">
      <c r="A38" s="45" t="s">
        <v>36</v>
      </c>
      <c r="B38" s="50">
        <f>SUM(B39:B43)</f>
        <v>52820.91</v>
      </c>
      <c r="C38" s="50">
        <f>SUM(C39:C43)</f>
        <v>38767.490000000005</v>
      </c>
    </row>
    <row r="39" spans="1:4" s="28" customFormat="1" ht="20.100000000000001" customHeight="1">
      <c r="A39" s="47" t="s">
        <v>37</v>
      </c>
      <c r="B39" s="48"/>
      <c r="C39" s="48"/>
    </row>
    <row r="40" spans="1:4" s="28" customFormat="1" ht="20.100000000000001" customHeight="1">
      <c r="A40" s="47" t="s">
        <v>77</v>
      </c>
      <c r="B40" s="48"/>
      <c r="C40" s="48"/>
    </row>
    <row r="41" spans="1:4" s="28" customFormat="1" ht="20.100000000000001" customHeight="1">
      <c r="A41" s="47" t="s">
        <v>38</v>
      </c>
      <c r="B41" s="48">
        <f>14778.66+23</f>
        <v>14801.66</v>
      </c>
      <c r="C41" s="48">
        <f>2740+6269.06</f>
        <v>9009.0600000000013</v>
      </c>
    </row>
    <row r="42" spans="1:4" s="27" customFormat="1" ht="20.100000000000001" customHeight="1">
      <c r="A42" s="47" t="s">
        <v>39</v>
      </c>
      <c r="B42" s="62">
        <v>38019.25</v>
      </c>
      <c r="C42" s="62">
        <v>29758.43</v>
      </c>
    </row>
    <row r="43" spans="1:4" s="27" customFormat="1" ht="15.75" thickBot="1">
      <c r="A43" s="51"/>
      <c r="B43" s="62"/>
      <c r="C43" s="62"/>
    </row>
    <row r="44" spans="1:4" s="27" customFormat="1" ht="20.100000000000001" customHeight="1" thickBot="1">
      <c r="A44" s="53" t="s">
        <v>40</v>
      </c>
      <c r="B44" s="54">
        <f>B33+B38</f>
        <v>856468.39</v>
      </c>
      <c r="C44" s="54">
        <f>C33+C38</f>
        <v>866868.18</v>
      </c>
      <c r="D44" s="29"/>
    </row>
    <row r="45" spans="1:4" ht="12" customHeight="1">
      <c r="A45" s="12"/>
      <c r="B45" s="37"/>
      <c r="C45" s="37"/>
    </row>
    <row r="46" spans="1:4" ht="15">
      <c r="A46" s="9" t="s">
        <v>16</v>
      </c>
      <c r="B46" s="73"/>
      <c r="C46" s="73"/>
    </row>
    <row r="47" spans="1:4" ht="15">
      <c r="A47" s="9" t="s">
        <v>82</v>
      </c>
      <c r="B47" s="73" t="s">
        <v>41</v>
      </c>
      <c r="C47" s="73"/>
    </row>
    <row r="48" spans="1:4" ht="12.75">
      <c r="A48" s="34"/>
      <c r="B48" s="33"/>
      <c r="C48" s="33"/>
    </row>
    <row r="49" spans="1:3" ht="12.75">
      <c r="A49" s="34"/>
      <c r="B49" s="33"/>
      <c r="C49" s="33"/>
    </row>
    <row r="50" spans="1:3" ht="12">
      <c r="A50" s="33"/>
      <c r="B50" s="33"/>
      <c r="C50" s="33"/>
    </row>
    <row r="51" spans="1:3" ht="12">
      <c r="A51" s="33"/>
      <c r="B51" s="33"/>
      <c r="C51" s="33"/>
    </row>
    <row r="52" spans="1:3" ht="12">
      <c r="A52" s="33"/>
      <c r="B52" s="33"/>
      <c r="C52" s="33"/>
    </row>
    <row r="53" spans="1:3" ht="12">
      <c r="A53" s="35"/>
      <c r="B53" s="33"/>
      <c r="C53" s="33"/>
    </row>
    <row r="54" spans="1:3" ht="15">
      <c r="A54" s="31"/>
      <c r="B54" s="72" t="s">
        <v>42</v>
      </c>
      <c r="C54" s="67"/>
    </row>
    <row r="55" spans="1:3" ht="12.75">
      <c r="A55" s="36"/>
      <c r="B55" s="33"/>
      <c r="C55" s="33"/>
    </row>
    <row r="56" spans="1:3" ht="12">
      <c r="A56" s="20"/>
      <c r="B56" s="19"/>
      <c r="C56" s="19"/>
    </row>
    <row r="57" spans="1:3" ht="12">
      <c r="A57" s="21"/>
      <c r="B57" s="21"/>
      <c r="C57" s="21"/>
    </row>
    <row r="58" spans="1:3">
      <c r="A58" s="22"/>
      <c r="B58" s="26"/>
      <c r="C58" s="26"/>
    </row>
    <row r="59" spans="1:3">
      <c r="A59" s="22"/>
      <c r="B59" s="26"/>
      <c r="C59" s="26"/>
    </row>
    <row r="60" spans="1:3">
      <c r="A60" s="22"/>
      <c r="B60" s="26"/>
      <c r="C60" s="26"/>
    </row>
    <row r="61" spans="1:3">
      <c r="A61" s="22"/>
      <c r="B61" s="26"/>
      <c r="C61" s="26"/>
    </row>
    <row r="62" spans="1:3">
      <c r="A62" s="22"/>
      <c r="B62" s="26"/>
      <c r="C62" s="26"/>
    </row>
    <row r="63" spans="1:3">
      <c r="A63" s="22"/>
      <c r="B63" s="26"/>
      <c r="C63" s="26"/>
    </row>
    <row r="64" spans="1:3">
      <c r="A64" s="22"/>
      <c r="B64" s="26"/>
      <c r="C64" s="26"/>
    </row>
    <row r="65" spans="1:3">
      <c r="A65" s="22"/>
      <c r="B65" s="26"/>
      <c r="C65" s="26"/>
    </row>
    <row r="66" spans="1:3">
      <c r="A66" s="22"/>
      <c r="B66" s="26"/>
      <c r="C66" s="26"/>
    </row>
    <row r="67" spans="1:3">
      <c r="A67" s="22"/>
      <c r="B67" s="26"/>
      <c r="C67" s="26"/>
    </row>
    <row r="68" spans="1:3">
      <c r="A68" s="22"/>
      <c r="B68" s="26"/>
      <c r="C68" s="26"/>
    </row>
    <row r="69" spans="1:3">
      <c r="A69" s="22"/>
      <c r="B69" s="26"/>
      <c r="C69" s="26"/>
    </row>
    <row r="70" spans="1:3">
      <c r="A70" s="22"/>
      <c r="B70" s="26"/>
      <c r="C70" s="26"/>
    </row>
    <row r="71" spans="1:3">
      <c r="A71" s="22"/>
      <c r="B71" s="26"/>
      <c r="C71" s="26"/>
    </row>
    <row r="72" spans="1:3">
      <c r="A72" s="22"/>
      <c r="B72" s="26"/>
      <c r="C72" s="26"/>
    </row>
    <row r="73" spans="1:3">
      <c r="A73" s="22"/>
      <c r="B73" s="26"/>
      <c r="C73" s="26"/>
    </row>
    <row r="74" spans="1:3">
      <c r="A74" s="22"/>
      <c r="B74" s="26"/>
      <c r="C74" s="26"/>
    </row>
    <row r="75" spans="1:3">
      <c r="A75" s="22"/>
      <c r="B75" s="26"/>
      <c r="C75" s="26"/>
    </row>
    <row r="76" spans="1:3">
      <c r="A76" s="22"/>
      <c r="B76" s="26"/>
      <c r="C76" s="26"/>
    </row>
    <row r="77" spans="1:3">
      <c r="A77" s="22"/>
      <c r="B77" s="26"/>
      <c r="C77" s="26"/>
    </row>
    <row r="78" spans="1:3">
      <c r="A78" s="22"/>
      <c r="B78" s="26"/>
      <c r="C78" s="26"/>
    </row>
    <row r="79" spans="1:3">
      <c r="A79" s="22"/>
      <c r="B79" s="26"/>
      <c r="C79" s="26"/>
    </row>
    <row r="80" spans="1:3">
      <c r="A80" s="22"/>
      <c r="B80" s="26"/>
      <c r="C80" s="26"/>
    </row>
    <row r="81" spans="1:3">
      <c r="A81" s="22"/>
      <c r="B81" s="26"/>
      <c r="C81" s="26"/>
    </row>
    <row r="82" spans="1:3">
      <c r="A82" s="22"/>
      <c r="B82" s="26"/>
      <c r="C82" s="26"/>
    </row>
    <row r="83" spans="1:3">
      <c r="A83" s="22"/>
      <c r="B83" s="26"/>
      <c r="C83" s="26"/>
    </row>
    <row r="84" spans="1:3">
      <c r="A84" s="22"/>
      <c r="B84" s="26"/>
      <c r="C84" s="26"/>
    </row>
    <row r="85" spans="1:3">
      <c r="A85" s="22"/>
      <c r="B85" s="26"/>
      <c r="C85" s="26"/>
    </row>
    <row r="86" spans="1:3">
      <c r="A86" s="22"/>
      <c r="B86" s="26"/>
      <c r="C86" s="26"/>
    </row>
    <row r="87" spans="1:3">
      <c r="A87" s="22"/>
      <c r="B87" s="26"/>
      <c r="C87" s="26"/>
    </row>
    <row r="88" spans="1:3">
      <c r="A88" s="22"/>
      <c r="B88" s="26"/>
      <c r="C88" s="26"/>
    </row>
    <row r="89" spans="1:3">
      <c r="A89" s="22"/>
      <c r="B89" s="26"/>
      <c r="C89" s="26"/>
    </row>
    <row r="90" spans="1:3">
      <c r="A90" s="22"/>
      <c r="B90" s="26"/>
      <c r="C90" s="26"/>
    </row>
    <row r="91" spans="1:3">
      <c r="A91" s="22"/>
      <c r="B91" s="26"/>
      <c r="C91" s="26"/>
    </row>
    <row r="92" spans="1:3">
      <c r="A92" s="22"/>
      <c r="B92" s="26"/>
      <c r="C92" s="26"/>
    </row>
    <row r="93" spans="1:3">
      <c r="A93" s="22"/>
      <c r="B93" s="26"/>
      <c r="C93" s="26"/>
    </row>
    <row r="94" spans="1:3">
      <c r="A94" s="22"/>
      <c r="B94" s="26"/>
      <c r="C94" s="26"/>
    </row>
    <row r="95" spans="1:3">
      <c r="A95" s="22"/>
      <c r="B95" s="26"/>
      <c r="C95" s="26"/>
    </row>
    <row r="96" spans="1:3">
      <c r="A96" s="22"/>
      <c r="B96" s="26"/>
      <c r="C96" s="26"/>
    </row>
    <row r="97" spans="1:3">
      <c r="A97" s="22"/>
      <c r="B97" s="26"/>
      <c r="C97" s="26"/>
    </row>
    <row r="98" spans="1:3">
      <c r="A98" s="22"/>
      <c r="B98" s="26"/>
      <c r="C98" s="26"/>
    </row>
    <row r="99" spans="1:3">
      <c r="A99" s="22"/>
      <c r="B99" s="26"/>
      <c r="C99" s="26"/>
    </row>
    <row r="100" spans="1:3">
      <c r="A100" s="22"/>
      <c r="B100" s="26"/>
      <c r="C100" s="26"/>
    </row>
    <row r="101" spans="1:3">
      <c r="A101" s="22"/>
      <c r="B101" s="26"/>
      <c r="C101" s="26"/>
    </row>
    <row r="102" spans="1:3">
      <c r="A102" s="22"/>
      <c r="B102" s="26"/>
      <c r="C102" s="26"/>
    </row>
    <row r="103" spans="1:3">
      <c r="A103" s="22"/>
      <c r="B103" s="26"/>
      <c r="C103" s="26"/>
    </row>
    <row r="104" spans="1:3">
      <c r="A104" s="22"/>
      <c r="B104" s="26"/>
      <c r="C104" s="26"/>
    </row>
    <row r="105" spans="1:3">
      <c r="A105" s="22"/>
      <c r="B105" s="26"/>
      <c r="C105" s="26"/>
    </row>
    <row r="106" spans="1:3">
      <c r="A106" s="22"/>
      <c r="B106" s="26"/>
      <c r="C106" s="26"/>
    </row>
    <row r="107" spans="1:3">
      <c r="A107" s="22"/>
      <c r="B107" s="26"/>
      <c r="C107" s="26"/>
    </row>
    <row r="108" spans="1:3">
      <c r="A108" s="22"/>
      <c r="B108" s="26"/>
      <c r="C108" s="26"/>
    </row>
    <row r="109" spans="1:3">
      <c r="A109" s="22"/>
      <c r="B109" s="26"/>
      <c r="C109" s="26"/>
    </row>
    <row r="110" spans="1:3">
      <c r="A110" s="22"/>
      <c r="B110" s="26"/>
      <c r="C110" s="26"/>
    </row>
    <row r="111" spans="1:3">
      <c r="A111" s="22"/>
      <c r="B111" s="26"/>
      <c r="C111" s="26"/>
    </row>
    <row r="112" spans="1:3">
      <c r="A112" s="22"/>
      <c r="B112" s="26"/>
      <c r="C112" s="26"/>
    </row>
    <row r="113" spans="1:3">
      <c r="A113" s="22"/>
      <c r="B113" s="26"/>
      <c r="C113" s="26"/>
    </row>
    <row r="114" spans="1:3">
      <c r="A114" s="22"/>
      <c r="B114" s="26"/>
      <c r="C114" s="26"/>
    </row>
    <row r="115" spans="1:3">
      <c r="A115" s="22"/>
      <c r="B115" s="26"/>
      <c r="C115" s="26"/>
    </row>
    <row r="116" spans="1:3">
      <c r="A116" s="22"/>
      <c r="B116" s="26"/>
      <c r="C116" s="26"/>
    </row>
    <row r="117" spans="1:3">
      <c r="A117" s="22"/>
      <c r="B117" s="26"/>
      <c r="C117" s="26"/>
    </row>
    <row r="118" spans="1:3">
      <c r="A118" s="22"/>
      <c r="B118" s="26"/>
      <c r="C118" s="26"/>
    </row>
    <row r="119" spans="1:3">
      <c r="A119" s="22"/>
      <c r="B119" s="26"/>
      <c r="C119" s="26"/>
    </row>
    <row r="120" spans="1:3">
      <c r="A120" s="22"/>
      <c r="B120" s="26"/>
      <c r="C120" s="26"/>
    </row>
    <row r="121" spans="1:3">
      <c r="A121" s="22"/>
      <c r="B121" s="26"/>
      <c r="C121" s="26"/>
    </row>
    <row r="122" spans="1:3">
      <c r="A122" s="22"/>
      <c r="B122" s="26"/>
      <c r="C122" s="26"/>
    </row>
    <row r="123" spans="1:3">
      <c r="A123" s="22"/>
      <c r="B123" s="26"/>
      <c r="C123" s="26"/>
    </row>
    <row r="124" spans="1:3">
      <c r="A124" s="22"/>
      <c r="B124" s="26"/>
      <c r="C124" s="26"/>
    </row>
    <row r="125" spans="1:3">
      <c r="A125" s="22"/>
      <c r="B125" s="26"/>
      <c r="C125" s="26"/>
    </row>
    <row r="126" spans="1:3">
      <c r="A126" s="22"/>
      <c r="B126" s="26"/>
      <c r="C126" s="26"/>
    </row>
    <row r="127" spans="1:3">
      <c r="A127" s="22"/>
      <c r="B127" s="26"/>
      <c r="C127" s="26"/>
    </row>
    <row r="128" spans="1:3">
      <c r="A128" s="22"/>
      <c r="B128" s="26"/>
      <c r="C128" s="26"/>
    </row>
    <row r="129" spans="1:3">
      <c r="A129" s="22"/>
      <c r="B129" s="26"/>
      <c r="C129" s="26"/>
    </row>
    <row r="130" spans="1:3">
      <c r="A130" s="22"/>
      <c r="B130" s="26"/>
      <c r="C130" s="26"/>
    </row>
    <row r="131" spans="1:3">
      <c r="A131" s="22"/>
      <c r="B131" s="26"/>
      <c r="C131" s="26"/>
    </row>
    <row r="132" spans="1:3">
      <c r="A132" s="22"/>
      <c r="B132" s="26"/>
      <c r="C132" s="26"/>
    </row>
    <row r="133" spans="1:3">
      <c r="A133" s="22"/>
      <c r="B133" s="26"/>
      <c r="C133" s="26"/>
    </row>
    <row r="134" spans="1:3">
      <c r="A134" s="22"/>
      <c r="B134" s="26"/>
      <c r="C134" s="26"/>
    </row>
    <row r="135" spans="1:3">
      <c r="A135" s="22"/>
      <c r="B135" s="26"/>
      <c r="C135" s="26"/>
    </row>
    <row r="136" spans="1:3">
      <c r="A136" s="22"/>
      <c r="B136" s="26"/>
      <c r="C136" s="26"/>
    </row>
    <row r="137" spans="1:3">
      <c r="A137" s="22"/>
      <c r="B137" s="26"/>
      <c r="C137" s="26"/>
    </row>
    <row r="138" spans="1:3">
      <c r="A138" s="22"/>
      <c r="B138" s="26"/>
      <c r="C138" s="26"/>
    </row>
    <row r="139" spans="1:3">
      <c r="A139" s="22"/>
      <c r="B139" s="26"/>
      <c r="C139" s="26"/>
    </row>
    <row r="140" spans="1:3">
      <c r="A140" s="22"/>
      <c r="B140" s="26"/>
      <c r="C140" s="26"/>
    </row>
    <row r="141" spans="1:3">
      <c r="A141" s="22"/>
      <c r="B141" s="26"/>
      <c r="C141" s="26"/>
    </row>
    <row r="142" spans="1:3">
      <c r="A142" s="22"/>
      <c r="B142" s="26"/>
      <c r="C142" s="26"/>
    </row>
    <row r="143" spans="1:3">
      <c r="A143" s="22"/>
      <c r="B143" s="26"/>
      <c r="C143" s="26"/>
    </row>
    <row r="144" spans="1:3">
      <c r="A144" s="22"/>
      <c r="B144" s="26"/>
      <c r="C144" s="26"/>
    </row>
    <row r="145" spans="1:3">
      <c r="A145" s="22"/>
      <c r="B145" s="26"/>
      <c r="C145" s="26"/>
    </row>
    <row r="146" spans="1:3">
      <c r="A146" s="22"/>
      <c r="B146" s="26"/>
      <c r="C146" s="26"/>
    </row>
    <row r="147" spans="1:3">
      <c r="A147" s="22"/>
      <c r="B147" s="26"/>
      <c r="C147" s="26"/>
    </row>
    <row r="148" spans="1:3">
      <c r="A148" s="22"/>
      <c r="B148" s="26"/>
      <c r="C148" s="26"/>
    </row>
    <row r="149" spans="1:3">
      <c r="A149" s="22"/>
      <c r="B149" s="26"/>
      <c r="C149" s="26"/>
    </row>
    <row r="150" spans="1:3">
      <c r="A150" s="22"/>
      <c r="B150" s="26"/>
      <c r="C150" s="26"/>
    </row>
    <row r="151" spans="1:3">
      <c r="A151" s="22"/>
      <c r="B151" s="26"/>
      <c r="C151" s="26"/>
    </row>
    <row r="152" spans="1:3">
      <c r="A152" s="22"/>
      <c r="B152" s="26"/>
      <c r="C152" s="26"/>
    </row>
    <row r="153" spans="1:3">
      <c r="A153" s="22"/>
      <c r="B153" s="26"/>
      <c r="C153" s="26"/>
    </row>
    <row r="154" spans="1:3">
      <c r="A154" s="22"/>
      <c r="B154" s="26"/>
      <c r="C154" s="26"/>
    </row>
    <row r="155" spans="1:3">
      <c r="A155" s="22"/>
      <c r="B155" s="26"/>
      <c r="C155" s="26"/>
    </row>
    <row r="156" spans="1:3">
      <c r="A156" s="22"/>
      <c r="B156" s="26"/>
      <c r="C156" s="26"/>
    </row>
    <row r="157" spans="1:3">
      <c r="A157" s="22"/>
      <c r="B157" s="26"/>
      <c r="C157" s="26"/>
    </row>
    <row r="158" spans="1:3">
      <c r="A158" s="22"/>
      <c r="B158" s="26"/>
      <c r="C158" s="26"/>
    </row>
    <row r="159" spans="1:3">
      <c r="A159" s="22"/>
      <c r="B159" s="26"/>
      <c r="C159" s="26"/>
    </row>
    <row r="160" spans="1:3">
      <c r="A160" s="22"/>
      <c r="B160" s="26"/>
      <c r="C160" s="26"/>
    </row>
    <row r="161" spans="1:3">
      <c r="A161" s="22"/>
      <c r="B161" s="26"/>
      <c r="C161" s="26"/>
    </row>
    <row r="162" spans="1:3">
      <c r="A162" s="22"/>
      <c r="B162" s="26"/>
      <c r="C162" s="26"/>
    </row>
    <row r="163" spans="1:3">
      <c r="A163" s="22"/>
      <c r="B163" s="26"/>
      <c r="C163" s="26"/>
    </row>
    <row r="164" spans="1:3">
      <c r="A164" s="22"/>
      <c r="B164" s="26"/>
      <c r="C164" s="26"/>
    </row>
    <row r="165" spans="1:3">
      <c r="A165" s="22"/>
      <c r="B165" s="26"/>
      <c r="C165" s="26"/>
    </row>
    <row r="166" spans="1:3">
      <c r="A166" s="22"/>
      <c r="B166" s="26"/>
      <c r="C166" s="26"/>
    </row>
    <row r="167" spans="1:3">
      <c r="A167" s="22"/>
      <c r="B167" s="26"/>
      <c r="C167" s="26"/>
    </row>
    <row r="168" spans="1:3">
      <c r="A168" s="22"/>
      <c r="B168" s="26"/>
      <c r="C168" s="26"/>
    </row>
    <row r="169" spans="1:3">
      <c r="A169" s="22"/>
      <c r="B169" s="26"/>
      <c r="C169" s="26"/>
    </row>
    <row r="170" spans="1:3">
      <c r="A170" s="22"/>
      <c r="B170" s="26"/>
      <c r="C170" s="26"/>
    </row>
    <row r="171" spans="1:3">
      <c r="A171" s="22"/>
      <c r="B171" s="26"/>
      <c r="C171" s="26"/>
    </row>
    <row r="172" spans="1:3">
      <c r="A172" s="22"/>
      <c r="B172" s="26"/>
      <c r="C172" s="26"/>
    </row>
    <row r="173" spans="1:3">
      <c r="A173" s="22"/>
      <c r="B173" s="26"/>
      <c r="C173" s="26"/>
    </row>
    <row r="174" spans="1:3">
      <c r="A174" s="22"/>
      <c r="B174" s="26"/>
      <c r="C174" s="26"/>
    </row>
    <row r="175" spans="1:3">
      <c r="A175" s="22"/>
      <c r="B175" s="26"/>
      <c r="C175" s="26"/>
    </row>
    <row r="176" spans="1:3">
      <c r="A176" s="22"/>
      <c r="B176" s="26"/>
      <c r="C176" s="26"/>
    </row>
    <row r="177" spans="1:3">
      <c r="A177" s="22"/>
      <c r="B177" s="26"/>
      <c r="C177" s="26"/>
    </row>
    <row r="178" spans="1:3">
      <c r="A178" s="22"/>
      <c r="B178" s="26"/>
      <c r="C178" s="26"/>
    </row>
    <row r="179" spans="1:3">
      <c r="A179" s="22"/>
      <c r="B179" s="26"/>
      <c r="C179" s="26"/>
    </row>
    <row r="180" spans="1:3">
      <c r="A180" s="22"/>
      <c r="B180" s="26"/>
      <c r="C180" s="26"/>
    </row>
    <row r="181" spans="1:3">
      <c r="A181" s="22"/>
      <c r="B181" s="26"/>
      <c r="C181" s="26"/>
    </row>
    <row r="182" spans="1:3">
      <c r="A182" s="22"/>
      <c r="B182" s="26"/>
      <c r="C182" s="26"/>
    </row>
    <row r="183" spans="1:3">
      <c r="A183" s="22"/>
      <c r="B183" s="26"/>
      <c r="C183" s="26"/>
    </row>
    <row r="184" spans="1:3">
      <c r="A184" s="22"/>
      <c r="B184" s="26"/>
      <c r="C184" s="26"/>
    </row>
    <row r="185" spans="1:3">
      <c r="A185" s="22"/>
      <c r="B185" s="26"/>
      <c r="C185" s="26"/>
    </row>
    <row r="186" spans="1:3">
      <c r="A186" s="22"/>
      <c r="B186" s="26"/>
      <c r="C186" s="26"/>
    </row>
    <row r="187" spans="1:3">
      <c r="A187" s="22"/>
      <c r="B187" s="26"/>
      <c r="C187" s="26"/>
    </row>
    <row r="188" spans="1:3">
      <c r="A188" s="22"/>
      <c r="B188" s="26"/>
      <c r="C188" s="26"/>
    </row>
    <row r="189" spans="1:3">
      <c r="A189" s="22"/>
      <c r="B189" s="26"/>
      <c r="C189" s="26"/>
    </row>
    <row r="190" spans="1:3">
      <c r="A190" s="22"/>
      <c r="B190" s="26"/>
      <c r="C190" s="26"/>
    </row>
    <row r="191" spans="1:3">
      <c r="A191" s="22"/>
      <c r="B191" s="26"/>
      <c r="C191" s="26"/>
    </row>
    <row r="192" spans="1:3">
      <c r="A192" s="22"/>
      <c r="B192" s="26"/>
      <c r="C192" s="26"/>
    </row>
    <row r="193" spans="1:3">
      <c r="A193" s="22"/>
      <c r="B193" s="26"/>
      <c r="C193" s="26"/>
    </row>
    <row r="194" spans="1:3">
      <c r="A194" s="22"/>
      <c r="B194" s="26"/>
      <c r="C194" s="26"/>
    </row>
    <row r="195" spans="1:3">
      <c r="A195" s="22"/>
      <c r="B195" s="26"/>
      <c r="C195" s="26"/>
    </row>
    <row r="196" spans="1:3">
      <c r="A196" s="22"/>
      <c r="B196" s="26"/>
      <c r="C196" s="26"/>
    </row>
    <row r="197" spans="1:3">
      <c r="A197" s="22"/>
      <c r="B197" s="26"/>
      <c r="C197" s="26"/>
    </row>
    <row r="198" spans="1:3">
      <c r="A198" s="22"/>
      <c r="B198" s="26"/>
      <c r="C198" s="26"/>
    </row>
    <row r="199" spans="1:3">
      <c r="A199" s="22"/>
      <c r="B199" s="26"/>
      <c r="C199" s="26"/>
    </row>
    <row r="200" spans="1:3">
      <c r="A200" s="22"/>
      <c r="B200" s="26"/>
      <c r="C200" s="26"/>
    </row>
    <row r="201" spans="1:3">
      <c r="A201" s="22"/>
      <c r="B201" s="26"/>
      <c r="C201" s="26"/>
    </row>
    <row r="202" spans="1:3">
      <c r="A202" s="22"/>
      <c r="B202" s="26"/>
      <c r="C202" s="26"/>
    </row>
    <row r="203" spans="1:3">
      <c r="A203" s="22"/>
      <c r="B203" s="26"/>
      <c r="C203" s="26"/>
    </row>
    <row r="204" spans="1:3">
      <c r="A204" s="22"/>
      <c r="B204" s="26"/>
      <c r="C204" s="26"/>
    </row>
    <row r="205" spans="1:3">
      <c r="A205" s="22"/>
      <c r="B205" s="26"/>
      <c r="C205" s="26"/>
    </row>
    <row r="206" spans="1:3">
      <c r="A206" s="22"/>
      <c r="B206" s="26"/>
      <c r="C206" s="26"/>
    </row>
    <row r="207" spans="1:3">
      <c r="A207" s="22"/>
      <c r="B207" s="26"/>
      <c r="C207" s="26"/>
    </row>
    <row r="208" spans="1:3">
      <c r="A208" s="22"/>
      <c r="B208" s="26"/>
      <c r="C208" s="26"/>
    </row>
    <row r="209" spans="1:3">
      <c r="A209" s="22"/>
      <c r="B209" s="26"/>
      <c r="C209" s="26"/>
    </row>
    <row r="210" spans="1:3">
      <c r="A210" s="22"/>
      <c r="B210" s="26"/>
      <c r="C210" s="26"/>
    </row>
    <row r="211" spans="1:3">
      <c r="A211" s="22"/>
      <c r="B211" s="26"/>
      <c r="C211" s="26"/>
    </row>
    <row r="212" spans="1:3">
      <c r="A212" s="22"/>
      <c r="B212" s="26"/>
      <c r="C212" s="26"/>
    </row>
    <row r="213" spans="1:3">
      <c r="A213" s="22"/>
      <c r="B213" s="26"/>
      <c r="C213" s="26"/>
    </row>
    <row r="214" spans="1:3">
      <c r="A214" s="22"/>
      <c r="B214" s="26"/>
      <c r="C214" s="26"/>
    </row>
    <row r="215" spans="1:3">
      <c r="A215" s="22"/>
      <c r="B215" s="26"/>
      <c r="C215" s="26"/>
    </row>
    <row r="216" spans="1:3">
      <c r="A216" s="22"/>
      <c r="B216" s="26"/>
      <c r="C216" s="26"/>
    </row>
    <row r="217" spans="1:3">
      <c r="A217" s="22"/>
      <c r="B217" s="26"/>
      <c r="C217" s="26"/>
    </row>
    <row r="218" spans="1:3">
      <c r="A218" s="22"/>
      <c r="B218" s="26"/>
      <c r="C218" s="26"/>
    </row>
    <row r="219" spans="1:3">
      <c r="A219" s="22"/>
      <c r="B219" s="26"/>
      <c r="C219" s="26"/>
    </row>
    <row r="220" spans="1:3">
      <c r="A220" s="22"/>
      <c r="B220" s="26"/>
      <c r="C220" s="26"/>
    </row>
    <row r="221" spans="1:3">
      <c r="A221" s="22"/>
      <c r="B221" s="26"/>
      <c r="C221" s="26"/>
    </row>
    <row r="222" spans="1:3">
      <c r="A222" s="22"/>
      <c r="B222" s="26"/>
      <c r="C222" s="26"/>
    </row>
    <row r="223" spans="1:3">
      <c r="A223" s="22"/>
      <c r="B223" s="26"/>
      <c r="C223" s="26"/>
    </row>
    <row r="224" spans="1:3">
      <c r="A224" s="22"/>
      <c r="B224" s="26"/>
      <c r="C224" s="26"/>
    </row>
    <row r="225" spans="1:3">
      <c r="A225" s="22"/>
      <c r="B225" s="26"/>
      <c r="C225" s="26"/>
    </row>
    <row r="226" spans="1:3">
      <c r="A226" s="22"/>
      <c r="B226" s="26"/>
      <c r="C226" s="26"/>
    </row>
    <row r="227" spans="1:3">
      <c r="A227" s="22"/>
      <c r="B227" s="26"/>
      <c r="C227" s="26"/>
    </row>
    <row r="228" spans="1:3">
      <c r="A228" s="22"/>
      <c r="B228" s="26"/>
      <c r="C228" s="26"/>
    </row>
    <row r="229" spans="1:3">
      <c r="A229" s="22"/>
      <c r="B229" s="26"/>
      <c r="C229" s="26"/>
    </row>
    <row r="230" spans="1:3">
      <c r="A230" s="22"/>
      <c r="B230" s="26"/>
      <c r="C230" s="26"/>
    </row>
    <row r="231" spans="1:3">
      <c r="A231" s="22"/>
      <c r="B231" s="26"/>
      <c r="C231" s="26"/>
    </row>
    <row r="232" spans="1:3">
      <c r="A232" s="22"/>
      <c r="B232" s="26"/>
      <c r="C232" s="26"/>
    </row>
    <row r="233" spans="1:3">
      <c r="A233" s="22"/>
      <c r="B233" s="26"/>
      <c r="C233" s="26"/>
    </row>
    <row r="234" spans="1:3">
      <c r="A234" s="22"/>
      <c r="B234" s="26"/>
      <c r="C234" s="26"/>
    </row>
    <row r="235" spans="1:3">
      <c r="A235" s="22"/>
      <c r="B235" s="26"/>
      <c r="C235" s="26"/>
    </row>
    <row r="236" spans="1:3">
      <c r="A236" s="22"/>
      <c r="B236" s="26"/>
      <c r="C236" s="26"/>
    </row>
    <row r="237" spans="1:3">
      <c r="A237" s="22"/>
      <c r="B237" s="26"/>
      <c r="C237" s="26"/>
    </row>
    <row r="238" spans="1:3">
      <c r="A238" s="22"/>
      <c r="B238" s="26"/>
      <c r="C238" s="26"/>
    </row>
    <row r="239" spans="1:3">
      <c r="A239" s="22"/>
      <c r="B239" s="26"/>
      <c r="C239" s="26"/>
    </row>
    <row r="240" spans="1:3">
      <c r="A240" s="22"/>
      <c r="B240" s="26"/>
      <c r="C240" s="26"/>
    </row>
    <row r="241" spans="1:3">
      <c r="A241" s="22"/>
      <c r="B241" s="26"/>
      <c r="C241" s="26"/>
    </row>
    <row r="242" spans="1:3">
      <c r="A242" s="22"/>
      <c r="B242" s="26"/>
      <c r="C242" s="26"/>
    </row>
    <row r="243" spans="1:3">
      <c r="A243" s="22"/>
      <c r="B243" s="26"/>
      <c r="C243" s="26"/>
    </row>
    <row r="244" spans="1:3">
      <c r="A244" s="22"/>
      <c r="B244" s="26"/>
      <c r="C244" s="26"/>
    </row>
    <row r="245" spans="1:3">
      <c r="A245" s="22"/>
      <c r="B245" s="26"/>
      <c r="C245" s="26"/>
    </row>
    <row r="246" spans="1:3">
      <c r="A246" s="22"/>
      <c r="B246" s="26"/>
      <c r="C246" s="26"/>
    </row>
    <row r="247" spans="1:3">
      <c r="A247" s="22"/>
      <c r="B247" s="26"/>
      <c r="C247" s="26"/>
    </row>
    <row r="248" spans="1:3">
      <c r="A248" s="22"/>
      <c r="B248" s="26"/>
      <c r="C248" s="26"/>
    </row>
    <row r="249" spans="1:3">
      <c r="A249" s="22"/>
      <c r="B249" s="26"/>
      <c r="C249" s="26"/>
    </row>
    <row r="250" spans="1:3">
      <c r="A250" s="22"/>
      <c r="B250" s="26"/>
      <c r="C250" s="26"/>
    </row>
    <row r="251" spans="1:3">
      <c r="A251" s="22"/>
      <c r="B251" s="26"/>
      <c r="C251" s="26"/>
    </row>
    <row r="252" spans="1:3">
      <c r="A252" s="22"/>
      <c r="B252" s="26"/>
      <c r="C252" s="26"/>
    </row>
    <row r="253" spans="1:3">
      <c r="A253" s="22"/>
      <c r="B253" s="26"/>
      <c r="C253" s="26"/>
    </row>
    <row r="254" spans="1:3">
      <c r="A254" s="22"/>
      <c r="B254" s="26"/>
      <c r="C254" s="26"/>
    </row>
    <row r="255" spans="1:3">
      <c r="A255" s="22"/>
      <c r="B255" s="26"/>
      <c r="C255" s="26"/>
    </row>
    <row r="256" spans="1:3">
      <c r="A256" s="22"/>
      <c r="B256" s="26"/>
      <c r="C256" s="26"/>
    </row>
    <row r="257" spans="1:3">
      <c r="A257" s="22"/>
      <c r="B257" s="26"/>
      <c r="C257" s="26"/>
    </row>
    <row r="258" spans="1:3">
      <c r="A258" s="22"/>
      <c r="B258" s="26"/>
      <c r="C258" s="26"/>
    </row>
    <row r="259" spans="1:3">
      <c r="A259" s="22"/>
      <c r="B259" s="26"/>
      <c r="C259" s="26"/>
    </row>
    <row r="260" spans="1:3">
      <c r="A260" s="22"/>
      <c r="B260" s="26"/>
      <c r="C260" s="26"/>
    </row>
    <row r="261" spans="1:3">
      <c r="A261" s="22"/>
      <c r="B261" s="26"/>
      <c r="C261" s="26"/>
    </row>
    <row r="262" spans="1:3">
      <c r="A262" s="22"/>
      <c r="B262" s="26"/>
      <c r="C262" s="26"/>
    </row>
    <row r="263" spans="1:3">
      <c r="A263" s="22"/>
      <c r="B263" s="26"/>
      <c r="C263" s="26"/>
    </row>
    <row r="264" spans="1:3">
      <c r="A264" s="22"/>
      <c r="B264" s="26"/>
      <c r="C264" s="26"/>
    </row>
    <row r="265" spans="1:3">
      <c r="A265" s="22"/>
      <c r="B265" s="26"/>
      <c r="C265" s="26"/>
    </row>
    <row r="266" spans="1:3">
      <c r="A266" s="22"/>
      <c r="B266" s="26"/>
      <c r="C266" s="26"/>
    </row>
    <row r="267" spans="1:3">
      <c r="A267" s="22"/>
      <c r="B267" s="26"/>
      <c r="C267" s="26"/>
    </row>
    <row r="268" spans="1:3">
      <c r="A268" s="22"/>
      <c r="B268" s="26"/>
      <c r="C268" s="26"/>
    </row>
    <row r="269" spans="1:3">
      <c r="A269" s="22"/>
      <c r="B269" s="26"/>
      <c r="C269" s="26"/>
    </row>
    <row r="270" spans="1:3">
      <c r="A270" s="22"/>
      <c r="B270" s="26"/>
      <c r="C270" s="26"/>
    </row>
    <row r="271" spans="1:3">
      <c r="A271" s="22"/>
      <c r="B271" s="26"/>
      <c r="C271" s="26"/>
    </row>
    <row r="272" spans="1:3">
      <c r="A272" s="22"/>
      <c r="B272" s="26"/>
      <c r="C272" s="26"/>
    </row>
    <row r="273" spans="1:3">
      <c r="A273" s="22"/>
      <c r="B273" s="26"/>
      <c r="C273" s="26"/>
    </row>
    <row r="274" spans="1:3">
      <c r="A274" s="22"/>
      <c r="B274" s="26"/>
      <c r="C274" s="26"/>
    </row>
    <row r="275" spans="1:3">
      <c r="A275" s="22"/>
      <c r="B275" s="26"/>
      <c r="C275" s="26"/>
    </row>
    <row r="276" spans="1:3">
      <c r="A276" s="22"/>
      <c r="B276" s="26"/>
      <c r="C276" s="26"/>
    </row>
    <row r="277" spans="1:3">
      <c r="A277" s="22"/>
      <c r="B277" s="26"/>
      <c r="C277" s="26"/>
    </row>
    <row r="278" spans="1:3">
      <c r="A278" s="22"/>
      <c r="B278" s="26"/>
      <c r="C278" s="26"/>
    </row>
    <row r="279" spans="1:3">
      <c r="A279" s="22"/>
      <c r="B279" s="26"/>
      <c r="C279" s="26"/>
    </row>
    <row r="280" spans="1:3">
      <c r="A280" s="22"/>
      <c r="B280" s="26"/>
      <c r="C280" s="26"/>
    </row>
    <row r="281" spans="1:3">
      <c r="A281" s="22"/>
      <c r="B281" s="26"/>
      <c r="C281" s="26"/>
    </row>
    <row r="282" spans="1:3">
      <c r="A282" s="22"/>
      <c r="B282" s="26"/>
      <c r="C282" s="26"/>
    </row>
    <row r="283" spans="1:3">
      <c r="A283" s="22"/>
      <c r="B283" s="26"/>
      <c r="C283" s="26"/>
    </row>
    <row r="284" spans="1:3">
      <c r="A284" s="22"/>
      <c r="B284" s="26"/>
      <c r="C284" s="26"/>
    </row>
    <row r="285" spans="1:3">
      <c r="A285" s="22"/>
      <c r="B285" s="26"/>
      <c r="C285" s="26"/>
    </row>
    <row r="286" spans="1:3">
      <c r="A286" s="22"/>
      <c r="B286" s="26"/>
      <c r="C286" s="26"/>
    </row>
    <row r="287" spans="1:3">
      <c r="A287" s="22"/>
      <c r="B287" s="26"/>
      <c r="C287" s="26"/>
    </row>
    <row r="288" spans="1:3">
      <c r="A288" s="22"/>
      <c r="B288" s="26"/>
      <c r="C288" s="26"/>
    </row>
    <row r="289" spans="1:3">
      <c r="A289" s="22"/>
      <c r="B289" s="26"/>
      <c r="C289" s="26"/>
    </row>
    <row r="290" spans="1:3">
      <c r="A290" s="22"/>
      <c r="B290" s="26"/>
      <c r="C290" s="26"/>
    </row>
    <row r="291" spans="1:3">
      <c r="A291" s="22"/>
      <c r="B291" s="26"/>
      <c r="C291" s="26"/>
    </row>
    <row r="292" spans="1:3">
      <c r="A292" s="22"/>
      <c r="B292" s="26"/>
      <c r="C292" s="26"/>
    </row>
    <row r="293" spans="1:3">
      <c r="A293" s="22"/>
      <c r="B293" s="26"/>
      <c r="C293" s="26"/>
    </row>
    <row r="294" spans="1:3">
      <c r="A294" s="22"/>
      <c r="B294" s="26"/>
      <c r="C294" s="26"/>
    </row>
    <row r="295" spans="1:3">
      <c r="A295" s="22"/>
      <c r="B295" s="26"/>
      <c r="C295" s="26"/>
    </row>
    <row r="296" spans="1:3">
      <c r="A296" s="22"/>
      <c r="B296" s="26"/>
      <c r="C296" s="26"/>
    </row>
    <row r="297" spans="1:3">
      <c r="A297" s="22"/>
      <c r="B297" s="26"/>
      <c r="C297" s="26"/>
    </row>
    <row r="298" spans="1:3">
      <c r="A298" s="22"/>
      <c r="B298" s="26"/>
      <c r="C298" s="26"/>
    </row>
    <row r="299" spans="1:3">
      <c r="A299" s="22"/>
      <c r="B299" s="26"/>
      <c r="C299" s="26"/>
    </row>
    <row r="300" spans="1:3">
      <c r="A300" s="22"/>
      <c r="B300" s="26"/>
      <c r="C300" s="26"/>
    </row>
    <row r="301" spans="1:3">
      <c r="A301" s="22"/>
      <c r="B301" s="26"/>
      <c r="C301" s="26"/>
    </row>
    <row r="302" spans="1:3">
      <c r="A302" s="22"/>
      <c r="B302" s="26"/>
      <c r="C302" s="26"/>
    </row>
    <row r="303" spans="1:3">
      <c r="A303" s="22"/>
      <c r="B303" s="26"/>
      <c r="C303" s="26"/>
    </row>
    <row r="304" spans="1:3">
      <c r="A304" s="22"/>
      <c r="B304" s="26"/>
      <c r="C304" s="26"/>
    </row>
    <row r="305" spans="1:3">
      <c r="A305" s="22"/>
      <c r="B305" s="26"/>
      <c r="C305" s="26"/>
    </row>
    <row r="306" spans="1:3">
      <c r="A306" s="22"/>
      <c r="B306" s="26"/>
      <c r="C306" s="26"/>
    </row>
    <row r="307" spans="1:3">
      <c r="A307" s="22"/>
      <c r="B307" s="26"/>
      <c r="C307" s="26"/>
    </row>
    <row r="308" spans="1:3">
      <c r="A308" s="22"/>
      <c r="B308" s="26"/>
      <c r="C308" s="26"/>
    </row>
    <row r="309" spans="1:3">
      <c r="A309" s="22"/>
      <c r="B309" s="26"/>
      <c r="C309" s="26"/>
    </row>
    <row r="310" spans="1:3">
      <c r="A310" s="22"/>
      <c r="B310" s="26"/>
      <c r="C310" s="26"/>
    </row>
    <row r="311" spans="1:3">
      <c r="A311" s="22"/>
      <c r="B311" s="26"/>
      <c r="C311" s="26"/>
    </row>
    <row r="312" spans="1:3">
      <c r="A312" s="22"/>
      <c r="B312" s="26"/>
      <c r="C312" s="26"/>
    </row>
    <row r="313" spans="1:3">
      <c r="A313" s="22"/>
      <c r="B313" s="26"/>
      <c r="C313" s="26"/>
    </row>
    <row r="314" spans="1:3">
      <c r="A314" s="22"/>
      <c r="B314" s="26"/>
      <c r="C314" s="26"/>
    </row>
    <row r="315" spans="1:3">
      <c r="A315" s="22"/>
      <c r="B315" s="26"/>
      <c r="C315" s="26"/>
    </row>
    <row r="316" spans="1:3">
      <c r="A316" s="22"/>
      <c r="B316" s="26"/>
      <c r="C316" s="26"/>
    </row>
    <row r="317" spans="1:3">
      <c r="A317" s="22"/>
      <c r="B317" s="26"/>
      <c r="C317" s="26"/>
    </row>
    <row r="318" spans="1:3">
      <c r="A318" s="22"/>
      <c r="B318" s="26"/>
      <c r="C318" s="26"/>
    </row>
    <row r="319" spans="1:3">
      <c r="A319" s="22"/>
      <c r="B319" s="26"/>
      <c r="C319" s="26"/>
    </row>
    <row r="320" spans="1:3">
      <c r="A320" s="22"/>
      <c r="B320" s="26"/>
      <c r="C320" s="26"/>
    </row>
    <row r="321" spans="1:3">
      <c r="A321" s="22"/>
      <c r="B321" s="26"/>
      <c r="C321" s="26"/>
    </row>
    <row r="322" spans="1:3">
      <c r="A322" s="22"/>
      <c r="B322" s="26"/>
      <c r="C322" s="26"/>
    </row>
    <row r="323" spans="1:3">
      <c r="A323" s="22"/>
      <c r="B323" s="26"/>
      <c r="C323" s="26"/>
    </row>
    <row r="324" spans="1:3">
      <c r="A324" s="22"/>
      <c r="B324" s="26"/>
      <c r="C324" s="26"/>
    </row>
    <row r="325" spans="1:3">
      <c r="A325" s="22"/>
      <c r="B325" s="26"/>
      <c r="C325" s="26"/>
    </row>
    <row r="326" spans="1:3">
      <c r="A326" s="22"/>
      <c r="B326" s="26"/>
      <c r="C326" s="26"/>
    </row>
    <row r="327" spans="1:3">
      <c r="A327" s="22"/>
      <c r="B327" s="26"/>
      <c r="C327" s="26"/>
    </row>
    <row r="328" spans="1:3">
      <c r="A328" s="22"/>
      <c r="B328" s="26"/>
      <c r="C328" s="26"/>
    </row>
    <row r="329" spans="1:3">
      <c r="A329" s="22"/>
      <c r="B329" s="26"/>
      <c r="C329" s="26"/>
    </row>
    <row r="330" spans="1:3">
      <c r="A330" s="22"/>
      <c r="B330" s="26"/>
      <c r="C330" s="26"/>
    </row>
    <row r="331" spans="1:3">
      <c r="A331" s="22"/>
      <c r="B331" s="26"/>
      <c r="C331" s="26"/>
    </row>
    <row r="332" spans="1:3">
      <c r="A332" s="22"/>
      <c r="B332" s="26"/>
      <c r="C332" s="26"/>
    </row>
    <row r="333" spans="1:3">
      <c r="A333" s="22"/>
      <c r="B333" s="26"/>
      <c r="C333" s="26"/>
    </row>
    <row r="334" spans="1:3">
      <c r="A334" s="22"/>
      <c r="B334" s="26"/>
      <c r="C334" s="26"/>
    </row>
    <row r="335" spans="1:3">
      <c r="A335" s="22"/>
      <c r="B335" s="26"/>
      <c r="C335" s="26"/>
    </row>
    <row r="336" spans="1:3">
      <c r="A336" s="22"/>
      <c r="B336" s="26"/>
      <c r="C336" s="26"/>
    </row>
    <row r="337" spans="1:3">
      <c r="A337" s="22"/>
      <c r="B337" s="26"/>
      <c r="C337" s="26"/>
    </row>
    <row r="338" spans="1:3">
      <c r="A338" s="22"/>
      <c r="B338" s="26"/>
      <c r="C338" s="26"/>
    </row>
    <row r="339" spans="1:3">
      <c r="A339" s="22"/>
      <c r="B339" s="26"/>
      <c r="C339" s="26"/>
    </row>
    <row r="340" spans="1:3">
      <c r="A340" s="22"/>
      <c r="B340" s="26"/>
      <c r="C340" s="26"/>
    </row>
    <row r="341" spans="1:3">
      <c r="A341" s="22"/>
      <c r="B341" s="26"/>
      <c r="C341" s="26"/>
    </row>
    <row r="342" spans="1:3">
      <c r="A342" s="22"/>
      <c r="B342" s="26"/>
      <c r="C342" s="26"/>
    </row>
    <row r="343" spans="1:3">
      <c r="A343" s="22"/>
      <c r="B343" s="26"/>
      <c r="C343" s="26"/>
    </row>
    <row r="344" spans="1:3">
      <c r="A344" s="22"/>
      <c r="B344" s="26"/>
      <c r="C344" s="26"/>
    </row>
    <row r="345" spans="1:3">
      <c r="A345" s="22"/>
      <c r="B345" s="26"/>
      <c r="C345" s="26"/>
    </row>
    <row r="346" spans="1:3">
      <c r="A346" s="22"/>
      <c r="B346" s="26"/>
      <c r="C346" s="26"/>
    </row>
    <row r="347" spans="1:3">
      <c r="A347" s="22"/>
      <c r="B347" s="26"/>
      <c r="C347" s="26"/>
    </row>
    <row r="348" spans="1:3">
      <c r="A348" s="22"/>
      <c r="B348" s="26"/>
      <c r="C348" s="26"/>
    </row>
    <row r="349" spans="1:3">
      <c r="A349" s="22"/>
      <c r="B349" s="26"/>
      <c r="C349" s="26"/>
    </row>
    <row r="350" spans="1:3">
      <c r="A350" s="22"/>
      <c r="B350" s="26"/>
      <c r="C350" s="26"/>
    </row>
    <row r="351" spans="1:3">
      <c r="A351" s="22"/>
      <c r="B351" s="26"/>
      <c r="C351" s="26"/>
    </row>
    <row r="352" spans="1:3">
      <c r="A352" s="22"/>
      <c r="B352" s="26"/>
      <c r="C352" s="26"/>
    </row>
    <row r="353" spans="1:3">
      <c r="A353" s="22"/>
      <c r="B353" s="26"/>
      <c r="C353" s="26"/>
    </row>
    <row r="354" spans="1:3">
      <c r="A354" s="22"/>
      <c r="B354" s="26"/>
      <c r="C354" s="26"/>
    </row>
    <row r="355" spans="1:3">
      <c r="A355" s="22"/>
      <c r="B355" s="26"/>
      <c r="C355" s="26"/>
    </row>
    <row r="356" spans="1:3">
      <c r="A356" s="22"/>
      <c r="B356" s="26"/>
      <c r="C356" s="26"/>
    </row>
    <row r="357" spans="1:3">
      <c r="A357" s="22"/>
      <c r="B357" s="26"/>
      <c r="C357" s="26"/>
    </row>
    <row r="358" spans="1:3">
      <c r="A358" s="22"/>
      <c r="B358" s="26"/>
      <c r="C358" s="26"/>
    </row>
    <row r="359" spans="1:3">
      <c r="A359" s="22"/>
      <c r="B359" s="26"/>
      <c r="C359" s="26"/>
    </row>
    <row r="360" spans="1:3">
      <c r="A360" s="22"/>
      <c r="B360" s="26"/>
      <c r="C360" s="26"/>
    </row>
    <row r="361" spans="1:3">
      <c r="A361" s="22"/>
      <c r="B361" s="26"/>
      <c r="C361" s="26"/>
    </row>
    <row r="362" spans="1:3">
      <c r="A362" s="22"/>
      <c r="B362" s="26"/>
      <c r="C362" s="26"/>
    </row>
    <row r="363" spans="1:3">
      <c r="A363" s="22"/>
      <c r="B363" s="26"/>
      <c r="C363" s="26"/>
    </row>
    <row r="364" spans="1:3">
      <c r="A364" s="22"/>
      <c r="B364" s="26"/>
      <c r="C364" s="26"/>
    </row>
    <row r="365" spans="1:3">
      <c r="A365" s="22"/>
      <c r="B365" s="26"/>
      <c r="C365" s="26"/>
    </row>
    <row r="366" spans="1:3">
      <c r="A366" s="22"/>
      <c r="B366" s="26"/>
      <c r="C366" s="26"/>
    </row>
    <row r="367" spans="1:3">
      <c r="A367" s="22"/>
      <c r="B367" s="26"/>
      <c r="C367" s="26"/>
    </row>
    <row r="368" spans="1:3">
      <c r="A368" s="22"/>
      <c r="B368" s="26"/>
      <c r="C368" s="26"/>
    </row>
    <row r="369" spans="1:3">
      <c r="A369" s="22"/>
      <c r="B369" s="26"/>
      <c r="C369" s="26"/>
    </row>
    <row r="370" spans="1:3">
      <c r="A370" s="22"/>
      <c r="B370" s="26"/>
      <c r="C370" s="26"/>
    </row>
    <row r="371" spans="1:3">
      <c r="A371" s="22"/>
      <c r="B371" s="26"/>
      <c r="C371" s="26"/>
    </row>
    <row r="372" spans="1:3">
      <c r="A372" s="22"/>
      <c r="B372" s="26"/>
      <c r="C372" s="26"/>
    </row>
    <row r="373" spans="1:3">
      <c r="A373" s="22"/>
      <c r="B373" s="26"/>
      <c r="C373" s="26"/>
    </row>
    <row r="374" spans="1:3">
      <c r="A374" s="22"/>
      <c r="B374" s="26"/>
      <c r="C374" s="26"/>
    </row>
    <row r="375" spans="1:3">
      <c r="A375" s="22"/>
      <c r="B375" s="26"/>
      <c r="C375" s="26"/>
    </row>
    <row r="376" spans="1:3">
      <c r="A376" s="22"/>
      <c r="B376" s="26"/>
      <c r="C376" s="26"/>
    </row>
    <row r="377" spans="1:3">
      <c r="A377" s="22"/>
      <c r="B377" s="26"/>
      <c r="C377" s="26"/>
    </row>
    <row r="378" spans="1:3">
      <c r="A378" s="22"/>
      <c r="B378" s="26"/>
      <c r="C378" s="26"/>
    </row>
  </sheetData>
  <mergeCells count="9">
    <mergeCell ref="B54:C54"/>
    <mergeCell ref="B47:C47"/>
    <mergeCell ref="A6:C6"/>
    <mergeCell ref="B29:C29"/>
    <mergeCell ref="B46:C46"/>
    <mergeCell ref="A7:C7"/>
    <mergeCell ref="A9:A10"/>
    <mergeCell ref="A29:A30"/>
    <mergeCell ref="B9:C9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RZiS 2019 </vt:lpstr>
      <vt:lpstr>BILANS2018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Logisticon</dc:creator>
  <cp:lastModifiedBy>BFK-LENOVO</cp:lastModifiedBy>
  <cp:lastPrinted>2020-10-13T13:17:12Z</cp:lastPrinted>
  <dcterms:created xsi:type="dcterms:W3CDTF">2012-03-13T19:51:36Z</dcterms:created>
  <dcterms:modified xsi:type="dcterms:W3CDTF">2022-04-13T10:16:58Z</dcterms:modified>
</cp:coreProperties>
</file>